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980" windowWidth="9720" windowHeight="5340" tabRatio="903" firstSheet="18" activeTab="28"/>
  </bookViews>
  <sheets>
    <sheet name="اولية " sheetId="225" r:id="rId1"/>
    <sheet name="المؤشرات  (3)" sheetId="185" r:id="rId2"/>
    <sheet name="المؤشرات " sheetId="184" r:id="rId3"/>
    <sheet name="تجميعي22" sheetId="94" r:id="rId4"/>
    <sheet name="ك. بغ" sheetId="78" r:id="rId5"/>
    <sheet name="ك-مستنصرية" sheetId="38" r:id="rId6"/>
    <sheet name="ك-تكنو" sheetId="39" r:id="rId7"/>
    <sheet name="ك-نهرين" sheetId="95" r:id="rId8"/>
    <sheet name="ك-عراقية (2)" sheetId="97" r:id="rId9"/>
    <sheet name="الموصل" sheetId="141" r:id="rId10"/>
    <sheet name="نينوى" sheetId="143" r:id="rId11"/>
    <sheet name="حمدانية ك" sheetId="181" r:id="rId12"/>
    <sheet name="تلعفر ك" sheetId="134" r:id="rId13"/>
    <sheet name="ك-البصرة" sheetId="91" r:id="rId14"/>
    <sheet name="البصرة للنفط والغاز" sheetId="138" r:id="rId15"/>
    <sheet name="ك-كوفة" sheetId="60" r:id="rId16"/>
    <sheet name="جابر بن حيان" sheetId="189" r:id="rId17"/>
    <sheet name="ك-تكريت" sheetId="62" r:id="rId18"/>
    <sheet name="ك سامراء" sheetId="99" r:id="rId19"/>
    <sheet name="ك-قادسية (2)" sheetId="83" r:id="rId20"/>
    <sheet name="ك-انبار (2)" sheetId="85" r:id="rId21"/>
    <sheet name="الفلوجة ك " sheetId="103" r:id="rId22"/>
    <sheet name="ك-بابل (2)" sheetId="87" r:id="rId23"/>
    <sheet name="ك قاسم الخضراء (2)" sheetId="108" r:id="rId24"/>
    <sheet name="ك-ديالى" sheetId="179" r:id="rId25"/>
    <sheet name="ك-كربلاء" sheetId="110" r:id="rId26"/>
    <sheet name="ك-ذي قار" sheetId="112" r:id="rId27"/>
    <sheet name="ك سومر الرفاعي" sheetId="116" r:id="rId28"/>
    <sheet name="ك-كركوك" sheetId="118" r:id="rId29"/>
    <sheet name="ك-واسط" sheetId="120" r:id="rId30"/>
    <sheet name="ك-ميسان" sheetId="122" r:id="rId31"/>
    <sheet name="ك-المثنى" sheetId="124" r:id="rId32"/>
    <sheet name="تكنلوجيا ك" sheetId="183" r:id="rId33"/>
    <sheet name="الشمالية" sheetId="126" r:id="rId34"/>
    <sheet name="الوسطى " sheetId="89" r:id="rId35"/>
    <sheet name="فرات الاوسط" sheetId="74" r:id="rId36"/>
    <sheet name=" تقنيةالجنوبية " sheetId="128" r:id="rId37"/>
    <sheet name="ك-اهلية" sheetId="130" r:id="rId38"/>
    <sheet name="العليا" sheetId="191" r:id="rId39"/>
    <sheet name="مؤشرات نغم" sheetId="192" r:id="rId40"/>
    <sheet name="تجميعي" sheetId="193" r:id="rId41"/>
    <sheet name="جنسية" sheetId="194" r:id="rId42"/>
    <sheet name="ك-بغداد" sheetId="195" r:id="rId43"/>
    <sheet name="ك-المستنصرية " sheetId="196" r:id="rId44"/>
    <sheet name="ك-التكنولوجية " sheetId="197" r:id="rId45"/>
    <sheet name="ك-النهرين " sheetId="198" r:id="rId46"/>
    <sheet name="ك-العراقية " sheetId="199" r:id="rId47"/>
    <sheet name="المجلس 1" sheetId="200" r:id="rId48"/>
    <sheet name="الهيئة العراقية ك" sheetId="201" r:id="rId49"/>
    <sheet name="ك-الموصل " sheetId="202" r:id="rId50"/>
    <sheet name="نينوى ك" sheetId="203" r:id="rId51"/>
    <sheet name="ك البصرة" sheetId="204" r:id="rId52"/>
    <sheet name="ك-الكوفة " sheetId="205" r:id="rId53"/>
    <sheet name="ك-تكريت " sheetId="206" r:id="rId54"/>
    <sheet name="ك_سامراء" sheetId="207" r:id="rId55"/>
    <sheet name="ك-القادسية" sheetId="208" r:id="rId56"/>
    <sheet name="ك-الانبار " sheetId="209" r:id="rId57"/>
    <sheet name="فلوجة ك" sheetId="210" r:id="rId58"/>
    <sheet name="بابل ك" sheetId="211" r:id="rId59"/>
    <sheet name="القاسم الخضراء ك" sheetId="212" r:id="rId60"/>
    <sheet name="ديالى ك" sheetId="213" r:id="rId61"/>
    <sheet name="كربلاء ك" sheetId="214" r:id="rId62"/>
    <sheet name="ذي قارك" sheetId="215" r:id="rId63"/>
    <sheet name="سومر ك" sheetId="216" r:id="rId64"/>
    <sheet name="واسط ك" sheetId="217" r:id="rId65"/>
    <sheet name="ك - كركوك" sheetId="218" r:id="rId66"/>
    <sheet name="ك-ميسان (2)" sheetId="219" r:id="rId67"/>
    <sheet name="ك-المثنى " sheetId="220" r:id="rId68"/>
    <sheet name="ك تقنية شمالية" sheetId="221" r:id="rId69"/>
    <sheet name="ك تقنية وسطى" sheetId="222" r:id="rId70"/>
    <sheet name="ك تقنية فرات اوسط" sheetId="223" r:id="rId71"/>
    <sheet name="ك تقنية جنوبية" sheetId="224" r:id="rId72"/>
    <sheet name="Sheet1" sheetId="137" r:id="rId73"/>
    <sheet name="Sheet2" sheetId="188" r:id="rId74"/>
    <sheet name="Sheet3" sheetId="226" r:id="rId75"/>
  </sheets>
  <definedNames>
    <definedName name="_xlnm.Print_Area" localSheetId="36">' تقنيةالجنوبية '!$A$1:$K$40</definedName>
    <definedName name="_xlnm.Print_Area" localSheetId="14">'البصرة للنفط والغاز'!$A$1:$K$19</definedName>
    <definedName name="_xlnm.Print_Area" localSheetId="33">الشمالية!$A$1:$K$29</definedName>
    <definedName name="_xlnm.Print_Area" localSheetId="21">'الفلوجة ك '!$A$1:$K$20</definedName>
    <definedName name="_xlnm.Print_Area" localSheetId="59">'القاسم الخضراء ك'!$A$1:$N$11</definedName>
    <definedName name="_xlnm.Print_Area" localSheetId="47">'المجلس 1'!$A$1:$N$12</definedName>
    <definedName name="_xlnm.Print_Area" localSheetId="9">الموصل!$A$1:$K$48</definedName>
    <definedName name="_xlnm.Print_Area" localSheetId="2">'المؤشرات '!$A$1:$Q$25</definedName>
    <definedName name="_xlnm.Print_Area" localSheetId="1">'المؤشرات  (3)'!$A$1:$J$27</definedName>
    <definedName name="_xlnm.Print_Area" localSheetId="48">'الهيئة العراقية ك'!$A$1:$N$11</definedName>
    <definedName name="_xlnm.Print_Area" localSheetId="34">'الوسطى '!$A$1:$K$50</definedName>
    <definedName name="_xlnm.Print_Area" localSheetId="40">تجميعي!$A$1:$N$44</definedName>
    <definedName name="_xlnm.Print_Area" localSheetId="3">تجميعي22!$A$1:$N$95</definedName>
    <definedName name="_xlnm.Print_Area" localSheetId="32">'تكنلوجيا ك'!$A$1:$K$13</definedName>
    <definedName name="_xlnm.Print_Area" localSheetId="12">'تلعفر ك'!$A$1:$K$23</definedName>
    <definedName name="_xlnm.Print_Area" localSheetId="16">'جابر بن حيان'!$A$1:$K$11</definedName>
    <definedName name="_xlnm.Print_Area" localSheetId="41">جنسية!$A$1:$K$49</definedName>
    <definedName name="_xlnm.Print_Area" localSheetId="11">'حمدانية ك'!$A$1:$K$22</definedName>
    <definedName name="_xlnm.Print_Area" localSheetId="60">'ديالى ك'!$A$1:$N$22</definedName>
    <definedName name="_xlnm.Print_Area" localSheetId="62">'ذي قارك'!$A$1:$N$20</definedName>
    <definedName name="_xlnm.Print_Area" localSheetId="63">'سومر ك'!$A$1:$N$16</definedName>
    <definedName name="_xlnm.Print_Area" localSheetId="35">'فرات الاوسط'!$A$1:$K$47</definedName>
    <definedName name="_xlnm.Print_Area" localSheetId="57">'فلوجة ك'!$A$1:$N$12</definedName>
    <definedName name="_xlnm.Print_Area" localSheetId="56">'ك-الانبار '!$A$1:$N$23</definedName>
    <definedName name="_xlnm.Print_Area" localSheetId="13">'ك-البصرة'!$A$1:$K$45</definedName>
    <definedName name="_xlnm.Print_Area" localSheetId="44">'ك-التكنولوجية '!$A$1:$N$24</definedName>
    <definedName name="_xlnm.Print_Area" localSheetId="46">'ك-العراقية '!$A$1:$P$21</definedName>
    <definedName name="_xlnm.Print_Area" localSheetId="55">'ك-القادسية'!$A$1:$N$20</definedName>
    <definedName name="_xlnm.Print_Area" localSheetId="52">'ك-الكوفة '!$A$1:$N$24</definedName>
    <definedName name="_xlnm.Print_Area" localSheetId="31">'ك-المثنى'!$A$1:$K$32</definedName>
    <definedName name="_xlnm.Print_Area" localSheetId="67">'ك-المثنى '!$A$1:$N$23</definedName>
    <definedName name="_xlnm.Print_Area" localSheetId="43">'ك-المستنصرية '!$A$1:$N$22</definedName>
    <definedName name="_xlnm.Print_Area" localSheetId="49">'ك-الموصل '!$A$1:$N$27</definedName>
    <definedName name="_xlnm.Print_Area" localSheetId="45">'ك-النهرين '!$A$1:$N$19</definedName>
    <definedName name="_xlnm.Print_Area" localSheetId="20">'ك-انبار (2)'!$A$1:$K$43</definedName>
    <definedName name="_xlnm.Print_Area" localSheetId="37">'ك-اهلية'!$A$1:$K$132</definedName>
    <definedName name="_xlnm.Print_Area" localSheetId="22">'ك-بابل (2)'!$A$1:$K$54</definedName>
    <definedName name="_xlnm.Print_Area" localSheetId="42">'ك-بغداد'!$A$1:$N$66</definedName>
    <definedName name="_xlnm.Print_Area" localSheetId="17">'ك-تكريت'!$A$1:$K$52</definedName>
    <definedName name="_xlnm.Print_Area" localSheetId="53">'ك-تكريت '!$A$1:$N$25</definedName>
    <definedName name="_xlnm.Print_Area" localSheetId="6">'ك-تكنو'!$A$1:$K$58</definedName>
    <definedName name="_xlnm.Print_Area" localSheetId="24">'ك-ديالى'!$A$1:$K$35</definedName>
    <definedName name="_xlnm.Print_Area" localSheetId="26">'ك-ذي قار'!$A$1:$K$51</definedName>
    <definedName name="_xlnm.Print_Area" localSheetId="8">'ك-عراقية (2)'!$A$1:$K$30</definedName>
    <definedName name="_xlnm.Print_Area" localSheetId="19">'ك-قادسية (2)'!$A$1:$K$36</definedName>
    <definedName name="_xlnm.Print_Area" localSheetId="25">'ك-كربلاء'!$A$1:$K$37</definedName>
    <definedName name="_xlnm.Print_Area" localSheetId="28">'ك-كركوك'!$A$1:$K$34</definedName>
    <definedName name="_xlnm.Print_Area" localSheetId="15">'ك-كوفة'!$A$1:$K$51</definedName>
    <definedName name="_xlnm.Print_Area" localSheetId="5">'ك-مستنصرية'!$A$1:$K$35</definedName>
    <definedName name="_xlnm.Print_Area" localSheetId="30">'ك-ميسان'!$A$1:$K$29</definedName>
    <definedName name="_xlnm.Print_Area" localSheetId="66">'ك-ميسان (2)'!$A$1:$N$23</definedName>
    <definedName name="_xlnm.Print_Area" localSheetId="7">'ك-نهرين'!$A$1:$K$19</definedName>
    <definedName name="_xlnm.Print_Area" localSheetId="29">'ك-واسط'!$A$1:$K$43</definedName>
    <definedName name="_xlnm.Print_Area" localSheetId="65">'ك - كركوك'!$A$1:$N$25</definedName>
    <definedName name="_xlnm.Print_Area" localSheetId="51">'ك البصرة'!$A$1:$N$24</definedName>
    <definedName name="_xlnm.Print_Area" localSheetId="71">'ك تقنية جنوبية'!$A$1:$N$20</definedName>
    <definedName name="_xlnm.Print_Area" localSheetId="68">'ك تقنية شمالية'!$A$1:$N$18</definedName>
    <definedName name="_xlnm.Print_Area" localSheetId="70">'ك تقنية فرات اوسط'!$A$1:$N$20</definedName>
    <definedName name="_xlnm.Print_Area" localSheetId="69">'ك تقنية وسطى'!$A$1:$N$18</definedName>
    <definedName name="_xlnm.Print_Area" localSheetId="18">'ك سامراء'!$A$1:$K$23</definedName>
    <definedName name="_xlnm.Print_Area" localSheetId="27">'ك سومر الرفاعي'!$A$1:$K$22</definedName>
    <definedName name="_xlnm.Print_Area" localSheetId="23">'ك قاسم الخضراء (2)'!$A$1:$K$22</definedName>
    <definedName name="_xlnm.Print_Area" localSheetId="4">'ك. بغ'!$A$1:$K$55</definedName>
    <definedName name="_xlnm.Print_Area" localSheetId="54">ك_سامراء!$A$1:$N$17</definedName>
    <definedName name="_xlnm.Print_Area" localSheetId="61">'كربلاء ك'!$A$1:$N$21</definedName>
    <definedName name="_xlnm.Print_Area" localSheetId="39">'مؤشرات نغم'!$A$1:$O$54</definedName>
    <definedName name="_xlnm.Print_Area" localSheetId="10">نينوى!$A$1:$K$20</definedName>
    <definedName name="_xlnm.Print_Area" localSheetId="50">'نينوى ك'!$A$1:$N$13</definedName>
    <definedName name="_xlnm.Print_Area" localSheetId="64">'واسط ك'!$A$1:$N$15</definedName>
    <definedName name="تدريسيين" localSheetId="36">#REF!</definedName>
    <definedName name="تدريسيين" localSheetId="14">#REF!</definedName>
    <definedName name="تدريسيين" localSheetId="9">#REF!</definedName>
    <definedName name="تدريسيين" localSheetId="2">#REF!</definedName>
    <definedName name="تدريسيين" localSheetId="1">#REF!</definedName>
    <definedName name="تدريسيين" localSheetId="32">#REF!</definedName>
    <definedName name="تدريسيين" localSheetId="16">#REF!</definedName>
    <definedName name="تدريسيين" localSheetId="11">#REF!</definedName>
    <definedName name="تدريسيين" localSheetId="24">#REF!</definedName>
    <definedName name="تدريسيين" localSheetId="39">#REF!</definedName>
    <definedName name="تدريسيين" localSheetId="10">#REF!</definedName>
    <definedName name="تدريسيين">#REF!</definedName>
    <definedName name="تربيت" localSheetId="36">#REF!</definedName>
    <definedName name="تربيت" localSheetId="14">#REF!</definedName>
    <definedName name="تربيت" localSheetId="9">#REF!</definedName>
    <definedName name="تربيت" localSheetId="2">#REF!</definedName>
    <definedName name="تربيت" localSheetId="1">#REF!</definedName>
    <definedName name="تربيت" localSheetId="32">#REF!</definedName>
    <definedName name="تربيت" localSheetId="16">#REF!</definedName>
    <definedName name="تربيت" localSheetId="11">#REF!</definedName>
    <definedName name="تربيت" localSheetId="24">#REF!</definedName>
    <definedName name="تربيت" localSheetId="39">#REF!</definedName>
    <definedName name="تربيت" localSheetId="10">#REF!</definedName>
    <definedName name="تربيت">#REF!</definedName>
    <definedName name="رياموجود" localSheetId="36">#REF!</definedName>
    <definedName name="رياموجود" localSheetId="14">#REF!</definedName>
    <definedName name="رياموجود" localSheetId="9">#REF!</definedName>
    <definedName name="رياموجود" localSheetId="2">#REF!</definedName>
    <definedName name="رياموجود" localSheetId="1">#REF!</definedName>
    <definedName name="رياموجود" localSheetId="32">#REF!</definedName>
    <definedName name="رياموجود" localSheetId="16">#REF!</definedName>
    <definedName name="رياموجود" localSheetId="11">#REF!</definedName>
    <definedName name="رياموجود" localSheetId="24">#REF!</definedName>
    <definedName name="رياموجود" localSheetId="39">#REF!</definedName>
    <definedName name="رياموجود" localSheetId="10">#REF!</definedName>
    <definedName name="رياموجود">#REF!</definedName>
    <definedName name="عراق" localSheetId="36">#REF!</definedName>
    <definedName name="عراق" localSheetId="14">#REF!</definedName>
    <definedName name="عراق" localSheetId="9">#REF!</definedName>
    <definedName name="عراق" localSheetId="2">#REF!</definedName>
    <definedName name="عراق" localSheetId="1">#REF!</definedName>
    <definedName name="عراق" localSheetId="32">#REF!</definedName>
    <definedName name="عراق" localSheetId="16">#REF!</definedName>
    <definedName name="عراق" localSheetId="11">#REF!</definedName>
    <definedName name="عراق" localSheetId="24">#REF!</definedName>
    <definedName name="عراق" localSheetId="39">#REF!</definedName>
    <definedName name="عراق" localSheetId="10">#REF!</definedName>
    <definedName name="عراق">#REF!</definedName>
    <definedName name="عراقيين" localSheetId="36">#REF!</definedName>
    <definedName name="عراقيين" localSheetId="14">#REF!</definedName>
    <definedName name="عراقيين" localSheetId="9">#REF!</definedName>
    <definedName name="عراقيين" localSheetId="2">#REF!</definedName>
    <definedName name="عراقيين" localSheetId="1">#REF!</definedName>
    <definedName name="عراقيين" localSheetId="32">#REF!</definedName>
    <definedName name="عراقيين" localSheetId="16">#REF!</definedName>
    <definedName name="عراقيين" localSheetId="11">#REF!</definedName>
    <definedName name="عراقيين" localSheetId="24">#REF!</definedName>
    <definedName name="عراقيين" localSheetId="39">#REF!</definedName>
    <definedName name="عراقيين" localSheetId="10">#REF!</definedName>
    <definedName name="عراقيين">#REF!</definedName>
    <definedName name="عرب" localSheetId="36">#REF!</definedName>
    <definedName name="عرب" localSheetId="14">#REF!</definedName>
    <definedName name="عرب" localSheetId="9">#REF!</definedName>
    <definedName name="عرب" localSheetId="2">#REF!</definedName>
    <definedName name="عرب" localSheetId="1">#REF!</definedName>
    <definedName name="عرب" localSheetId="32">#REF!</definedName>
    <definedName name="عرب" localSheetId="16">#REF!</definedName>
    <definedName name="عرب" localSheetId="11">#REF!</definedName>
    <definedName name="عرب" localSheetId="24">#REF!</definedName>
    <definedName name="عرب" localSheetId="39">#REF!</definedName>
    <definedName name="عرب" localSheetId="10">#REF!</definedName>
    <definedName name="عرب">#REF!</definedName>
    <definedName name="مقبولين" localSheetId="36">#REF!</definedName>
    <definedName name="مقبولين" localSheetId="14">#REF!</definedName>
    <definedName name="مقبولين" localSheetId="9">#REF!</definedName>
    <definedName name="مقبولين" localSheetId="2">#REF!</definedName>
    <definedName name="مقبولين" localSheetId="1">#REF!</definedName>
    <definedName name="مقبولين" localSheetId="32">#REF!</definedName>
    <definedName name="مقبولين" localSheetId="16">#REF!</definedName>
    <definedName name="مقبولين" localSheetId="11">#REF!</definedName>
    <definedName name="مقبولين" localSheetId="24">#REF!</definedName>
    <definedName name="مقبولين" localSheetId="39">#REF!</definedName>
    <definedName name="مقبولين" localSheetId="10">#REF!</definedName>
    <definedName name="مقبولين">#REF!</definedName>
    <definedName name="موجودون" localSheetId="36">#REF!</definedName>
    <definedName name="موجودون" localSheetId="14">#REF!</definedName>
    <definedName name="موجودون" localSheetId="9">#REF!</definedName>
    <definedName name="موجودون" localSheetId="2">#REF!</definedName>
    <definedName name="موجودون" localSheetId="1">#REF!</definedName>
    <definedName name="موجودون" localSheetId="32">#REF!</definedName>
    <definedName name="موجودون" localSheetId="16">#REF!</definedName>
    <definedName name="موجودون" localSheetId="11">#REF!</definedName>
    <definedName name="موجودون" localSheetId="24">#REF!</definedName>
    <definedName name="موجودون" localSheetId="39">#REF!</definedName>
    <definedName name="موجودون" localSheetId="10">#REF!</definedName>
    <definedName name="موجودون">#REF!</definedName>
    <definedName name="موجودين" localSheetId="36">#REF!</definedName>
    <definedName name="موجودين" localSheetId="14">#REF!</definedName>
    <definedName name="موجودين" localSheetId="9">#REF!</definedName>
    <definedName name="موجودين" localSheetId="2">#REF!</definedName>
    <definedName name="موجودين" localSheetId="1">#REF!</definedName>
    <definedName name="موجودين" localSheetId="32">#REF!</definedName>
    <definedName name="موجودين" localSheetId="16">#REF!</definedName>
    <definedName name="موجودين" localSheetId="11">#REF!</definedName>
    <definedName name="موجودين" localSheetId="24">#REF!</definedName>
    <definedName name="موجودين" localSheetId="39">#REF!</definedName>
    <definedName name="موجودين" localSheetId="10">#REF!</definedName>
    <definedName name="موجودين">#REF!</definedName>
  </definedNames>
  <calcPr calcId="144525"/>
</workbook>
</file>

<file path=xl/calcChain.xml><?xml version="1.0" encoding="utf-8"?>
<calcChain xmlns="http://schemas.openxmlformats.org/spreadsheetml/2006/main">
  <c r="J27" i="118" l="1"/>
  <c r="I27" i="118"/>
  <c r="H27" i="118"/>
  <c r="J27" i="179"/>
  <c r="J26" i="179"/>
  <c r="I27" i="179"/>
  <c r="I26" i="179"/>
  <c r="H27" i="179"/>
  <c r="D9" i="94" l="1"/>
  <c r="D85" i="94" l="1"/>
  <c r="D86" i="94"/>
  <c r="D87" i="94"/>
  <c r="D88" i="94"/>
  <c r="D89" i="94"/>
  <c r="D90" i="94"/>
  <c r="D91" i="94"/>
  <c r="D92" i="94"/>
  <c r="D93" i="94"/>
  <c r="D94" i="94"/>
  <c r="D95" i="94"/>
  <c r="D84" i="94"/>
  <c r="M29" i="192" l="1"/>
  <c r="M28" i="192"/>
  <c r="M27" i="192"/>
  <c r="B95" i="94" l="1"/>
  <c r="C94" i="94"/>
  <c r="C95" i="94" s="1"/>
  <c r="E94" i="94"/>
  <c r="E95" i="94" s="1"/>
  <c r="F94" i="94"/>
  <c r="F95" i="94" s="1"/>
  <c r="H94" i="94"/>
  <c r="H95" i="94" s="1"/>
  <c r="I94" i="94"/>
  <c r="I95" i="94" s="1"/>
  <c r="J94" i="94"/>
  <c r="J95" i="94" s="1"/>
  <c r="B94" i="94"/>
  <c r="C50" i="94"/>
  <c r="D50" i="94"/>
  <c r="E50" i="94"/>
  <c r="F50" i="94"/>
  <c r="G50" i="94"/>
  <c r="H50" i="94"/>
  <c r="I50" i="94"/>
  <c r="J50" i="94"/>
  <c r="K50" i="94"/>
  <c r="L50" i="94"/>
  <c r="M50" i="94"/>
  <c r="B50" i="94"/>
  <c r="M88" i="94" l="1"/>
  <c r="M92" i="94"/>
  <c r="K85" i="94"/>
  <c r="M85" i="94" s="1"/>
  <c r="L85" i="94"/>
  <c r="K86" i="94"/>
  <c r="M86" i="94" s="1"/>
  <c r="L86" i="94"/>
  <c r="K87" i="94"/>
  <c r="M87" i="94" s="1"/>
  <c r="L87" i="94"/>
  <c r="K88" i="94"/>
  <c r="L88" i="94"/>
  <c r="K89" i="94"/>
  <c r="M89" i="94" s="1"/>
  <c r="L89" i="94"/>
  <c r="K90" i="94"/>
  <c r="M90" i="94" s="1"/>
  <c r="L90" i="94"/>
  <c r="K91" i="94"/>
  <c r="M91" i="94" s="1"/>
  <c r="L91" i="94"/>
  <c r="K92" i="94"/>
  <c r="L92" i="94"/>
  <c r="K93" i="94"/>
  <c r="M93" i="94" s="1"/>
  <c r="L93" i="94"/>
  <c r="L84" i="94"/>
  <c r="K84" i="94"/>
  <c r="M60" i="94"/>
  <c r="M61" i="94"/>
  <c r="M62" i="94"/>
  <c r="M63" i="94"/>
  <c r="M64" i="94"/>
  <c r="M65" i="94"/>
  <c r="M66" i="94"/>
  <c r="M67" i="94"/>
  <c r="M68" i="94"/>
  <c r="M69" i="94"/>
  <c r="M70" i="94"/>
  <c r="M71" i="94"/>
  <c r="M72" i="94"/>
  <c r="M73" i="94"/>
  <c r="M74" i="94"/>
  <c r="M59" i="94"/>
  <c r="K60" i="94"/>
  <c r="L60" i="94"/>
  <c r="K61" i="94"/>
  <c r="L61" i="94"/>
  <c r="K62" i="94"/>
  <c r="L62" i="94"/>
  <c r="K63" i="94"/>
  <c r="L63" i="94"/>
  <c r="K64" i="94"/>
  <c r="L64" i="94"/>
  <c r="K65" i="94"/>
  <c r="L65" i="94"/>
  <c r="K66" i="94"/>
  <c r="L66" i="94"/>
  <c r="K67" i="94"/>
  <c r="L67" i="94"/>
  <c r="K68" i="94"/>
  <c r="L68" i="94"/>
  <c r="K69" i="94"/>
  <c r="L69" i="94"/>
  <c r="K70" i="94"/>
  <c r="L70" i="94"/>
  <c r="K71" i="94"/>
  <c r="L71" i="94"/>
  <c r="K72" i="94"/>
  <c r="L72" i="94"/>
  <c r="K73" i="94"/>
  <c r="L73" i="94"/>
  <c r="K74" i="94"/>
  <c r="L74" i="94"/>
  <c r="L59" i="94"/>
  <c r="K59" i="94"/>
  <c r="M36" i="94"/>
  <c r="M37" i="94"/>
  <c r="M38" i="94"/>
  <c r="M39" i="94"/>
  <c r="M40" i="94"/>
  <c r="M41" i="94"/>
  <c r="M42" i="94"/>
  <c r="M43" i="94"/>
  <c r="M44" i="94"/>
  <c r="M45" i="94"/>
  <c r="M46" i="94"/>
  <c r="M47" i="94"/>
  <c r="M48" i="94"/>
  <c r="M49" i="94"/>
  <c r="M35" i="94"/>
  <c r="K36" i="94"/>
  <c r="L36" i="94"/>
  <c r="K37" i="94"/>
  <c r="L37" i="94"/>
  <c r="K38" i="94"/>
  <c r="L38" i="94"/>
  <c r="K39" i="94"/>
  <c r="L39" i="94"/>
  <c r="K40" i="94"/>
  <c r="L40" i="94"/>
  <c r="K41" i="94"/>
  <c r="L41" i="94"/>
  <c r="K42" i="94"/>
  <c r="L42" i="94"/>
  <c r="K43" i="94"/>
  <c r="L43" i="94"/>
  <c r="K44" i="94"/>
  <c r="L44" i="94"/>
  <c r="K45" i="94"/>
  <c r="L45" i="94"/>
  <c r="K46" i="94"/>
  <c r="L46" i="94"/>
  <c r="K47" i="94"/>
  <c r="L47" i="94"/>
  <c r="K48" i="94"/>
  <c r="L48" i="94"/>
  <c r="K49" i="94"/>
  <c r="L49" i="94"/>
  <c r="L35" i="94"/>
  <c r="K35" i="94"/>
  <c r="M10" i="94"/>
  <c r="M11" i="94"/>
  <c r="M12" i="94"/>
  <c r="M13" i="94"/>
  <c r="M14" i="94"/>
  <c r="M15" i="94"/>
  <c r="M16" i="94"/>
  <c r="M17" i="94"/>
  <c r="M18" i="94"/>
  <c r="M19" i="94"/>
  <c r="M20" i="94"/>
  <c r="M21" i="94"/>
  <c r="M22" i="94"/>
  <c r="M23" i="94"/>
  <c r="M24" i="94"/>
  <c r="M25" i="94"/>
  <c r="M26" i="94"/>
  <c r="M27" i="94"/>
  <c r="M9" i="94"/>
  <c r="K10" i="94"/>
  <c r="L10" i="94"/>
  <c r="K11" i="94"/>
  <c r="L11" i="94"/>
  <c r="K12" i="94"/>
  <c r="L12" i="94"/>
  <c r="K13" i="94"/>
  <c r="L13" i="94"/>
  <c r="K14" i="94"/>
  <c r="L14" i="94"/>
  <c r="K15" i="94"/>
  <c r="L15" i="94"/>
  <c r="K16" i="94"/>
  <c r="L16" i="94"/>
  <c r="K17" i="94"/>
  <c r="L17" i="94"/>
  <c r="K18" i="94"/>
  <c r="L18" i="94"/>
  <c r="K19" i="94"/>
  <c r="L19" i="94"/>
  <c r="K20" i="94"/>
  <c r="L20" i="94"/>
  <c r="K21" i="94"/>
  <c r="L21" i="94"/>
  <c r="K22" i="94"/>
  <c r="L22" i="94"/>
  <c r="K23" i="94"/>
  <c r="L23" i="94"/>
  <c r="K24" i="94"/>
  <c r="L24" i="94"/>
  <c r="K25" i="94"/>
  <c r="L25" i="94"/>
  <c r="K26" i="94"/>
  <c r="L26" i="94"/>
  <c r="K27" i="94"/>
  <c r="L27" i="94"/>
  <c r="L9" i="94"/>
  <c r="K9" i="94"/>
  <c r="G85" i="94"/>
  <c r="G86" i="94"/>
  <c r="G87" i="94"/>
  <c r="G88" i="94"/>
  <c r="G89" i="94"/>
  <c r="G90" i="94"/>
  <c r="G91" i="94"/>
  <c r="G92" i="94"/>
  <c r="G93" i="94"/>
  <c r="G84" i="94"/>
  <c r="G60" i="94"/>
  <c r="G61" i="94"/>
  <c r="G62" i="94"/>
  <c r="G63" i="94"/>
  <c r="G64" i="94"/>
  <c r="G65" i="94"/>
  <c r="G66" i="94"/>
  <c r="G67" i="94"/>
  <c r="G68" i="94"/>
  <c r="G69" i="94"/>
  <c r="G70" i="94"/>
  <c r="G71" i="94"/>
  <c r="G72" i="94"/>
  <c r="G73" i="94"/>
  <c r="G74" i="94"/>
  <c r="G59" i="94"/>
  <c r="G36" i="94"/>
  <c r="G37" i="94"/>
  <c r="G38" i="94"/>
  <c r="G39" i="94"/>
  <c r="G40" i="94"/>
  <c r="G41" i="94"/>
  <c r="G42" i="94"/>
  <c r="G43" i="94"/>
  <c r="G44" i="94"/>
  <c r="G45" i="94"/>
  <c r="G46" i="94"/>
  <c r="G47" i="94"/>
  <c r="G48" i="94"/>
  <c r="G49" i="94"/>
  <c r="G35" i="94"/>
  <c r="G10" i="94"/>
  <c r="G11" i="94"/>
  <c r="G12" i="94"/>
  <c r="G13" i="94"/>
  <c r="G14" i="94"/>
  <c r="G15" i="94"/>
  <c r="G16" i="94"/>
  <c r="G17" i="94"/>
  <c r="G18" i="94"/>
  <c r="G19" i="94"/>
  <c r="G20" i="94"/>
  <c r="G21" i="94"/>
  <c r="G22" i="94"/>
  <c r="G23" i="94"/>
  <c r="G24" i="94"/>
  <c r="G25" i="94"/>
  <c r="G26" i="94"/>
  <c r="G27" i="94"/>
  <c r="G9" i="94"/>
  <c r="D60" i="94"/>
  <c r="D61" i="94"/>
  <c r="D62" i="94"/>
  <c r="D63" i="94"/>
  <c r="D64" i="94"/>
  <c r="D65" i="94"/>
  <c r="D66" i="94"/>
  <c r="D67" i="94"/>
  <c r="D68" i="94"/>
  <c r="D69" i="94"/>
  <c r="D70" i="94"/>
  <c r="D71" i="94"/>
  <c r="D72" i="94"/>
  <c r="D73" i="94"/>
  <c r="D74" i="94"/>
  <c r="D59" i="94"/>
  <c r="D36" i="94"/>
  <c r="D37" i="94"/>
  <c r="D38" i="94"/>
  <c r="D39" i="94"/>
  <c r="D40" i="94"/>
  <c r="D41" i="94"/>
  <c r="D42" i="94"/>
  <c r="D43" i="94"/>
  <c r="D44" i="94"/>
  <c r="D45" i="94"/>
  <c r="D46" i="94"/>
  <c r="D47" i="94"/>
  <c r="D48" i="94"/>
  <c r="D49" i="94"/>
  <c r="D35" i="94"/>
  <c r="D10" i="94"/>
  <c r="D11" i="94"/>
  <c r="D12" i="94"/>
  <c r="D13" i="94"/>
  <c r="D14" i="94"/>
  <c r="D15" i="94"/>
  <c r="D16" i="94"/>
  <c r="D17" i="94"/>
  <c r="D18" i="94"/>
  <c r="D19" i="94"/>
  <c r="D20" i="94"/>
  <c r="D21" i="94"/>
  <c r="D22" i="94"/>
  <c r="D23" i="94"/>
  <c r="D24" i="94"/>
  <c r="D25" i="94"/>
  <c r="D26" i="94"/>
  <c r="D27" i="94"/>
  <c r="N11" i="184"/>
  <c r="O11" i="184"/>
  <c r="N12" i="184"/>
  <c r="P12" i="184" s="1"/>
  <c r="O12" i="184"/>
  <c r="N13" i="184"/>
  <c r="O13" i="184"/>
  <c r="N14" i="184"/>
  <c r="P14" i="184" s="1"/>
  <c r="O14" i="184"/>
  <c r="N15" i="184"/>
  <c r="O15" i="184"/>
  <c r="N16" i="184"/>
  <c r="P16" i="184" s="1"/>
  <c r="O16" i="184"/>
  <c r="N17" i="184"/>
  <c r="O17" i="184"/>
  <c r="N18" i="184"/>
  <c r="P18" i="184" s="1"/>
  <c r="O18" i="184"/>
  <c r="N19" i="184"/>
  <c r="O19" i="184"/>
  <c r="N20" i="184"/>
  <c r="P20" i="184" s="1"/>
  <c r="O20" i="184"/>
  <c r="N21" i="184"/>
  <c r="O21" i="184"/>
  <c r="N22" i="184"/>
  <c r="P22" i="184" s="1"/>
  <c r="O22" i="184"/>
  <c r="N23" i="184"/>
  <c r="O23" i="184"/>
  <c r="N24" i="184"/>
  <c r="P24" i="184" s="1"/>
  <c r="O24" i="184"/>
  <c r="O10" i="184"/>
  <c r="N10" i="184"/>
  <c r="M11" i="184"/>
  <c r="M12" i="184"/>
  <c r="M13" i="184"/>
  <c r="M14" i="184"/>
  <c r="M15" i="184"/>
  <c r="M16" i="184"/>
  <c r="M17" i="184"/>
  <c r="M18" i="184"/>
  <c r="M19" i="184"/>
  <c r="M20" i="184"/>
  <c r="M21" i="184"/>
  <c r="M22" i="184"/>
  <c r="M23" i="184"/>
  <c r="M24" i="184"/>
  <c r="M10" i="184"/>
  <c r="J11" i="184"/>
  <c r="J12" i="184"/>
  <c r="J13" i="184"/>
  <c r="J14" i="184"/>
  <c r="J15" i="184"/>
  <c r="J16" i="184"/>
  <c r="J17" i="184"/>
  <c r="J18" i="184"/>
  <c r="J19" i="184"/>
  <c r="J20" i="184"/>
  <c r="J21" i="184"/>
  <c r="J22" i="184"/>
  <c r="J23" i="184"/>
  <c r="J24" i="184"/>
  <c r="J10" i="184"/>
  <c r="G11" i="184"/>
  <c r="G12" i="184"/>
  <c r="G13" i="184"/>
  <c r="G14" i="184"/>
  <c r="G15" i="184"/>
  <c r="G16" i="184"/>
  <c r="G17" i="184"/>
  <c r="G18" i="184"/>
  <c r="G19" i="184"/>
  <c r="G20" i="184"/>
  <c r="G21" i="184"/>
  <c r="G22" i="184"/>
  <c r="G23" i="184"/>
  <c r="G24" i="184"/>
  <c r="G10" i="184"/>
  <c r="D11" i="184"/>
  <c r="D12" i="184"/>
  <c r="D13" i="184"/>
  <c r="D14" i="184"/>
  <c r="D15" i="184"/>
  <c r="D16" i="184"/>
  <c r="D17" i="184"/>
  <c r="D18" i="184"/>
  <c r="D19" i="184"/>
  <c r="D20" i="184"/>
  <c r="D21" i="184"/>
  <c r="D22" i="184"/>
  <c r="D23" i="184"/>
  <c r="D24" i="184"/>
  <c r="D10" i="184"/>
  <c r="P10" i="184" l="1"/>
  <c r="P23" i="184"/>
  <c r="P19" i="184"/>
  <c r="P15" i="184"/>
  <c r="G94" i="94"/>
  <c r="G95" i="94" s="1"/>
  <c r="K94" i="94"/>
  <c r="K95" i="94" s="1"/>
  <c r="M84" i="94"/>
  <c r="M94" i="94" s="1"/>
  <c r="M95" i="94" s="1"/>
  <c r="L94" i="94"/>
  <c r="L95" i="94" s="1"/>
  <c r="P21" i="184"/>
  <c r="P17" i="184"/>
  <c r="P13" i="184"/>
  <c r="P11" i="184"/>
  <c r="H55" i="78" l="1"/>
  <c r="I55" i="78"/>
  <c r="J55" i="78"/>
  <c r="E55" i="78"/>
  <c r="F55" i="78"/>
  <c r="G55" i="78"/>
  <c r="C55" i="78"/>
  <c r="D55" i="78"/>
  <c r="B55" i="78"/>
  <c r="E39" i="78"/>
  <c r="F39" i="78"/>
  <c r="G39" i="78"/>
  <c r="H39" i="78"/>
  <c r="I39" i="78"/>
  <c r="J39" i="78"/>
  <c r="C39" i="78"/>
  <c r="D39" i="78"/>
  <c r="B39" i="78"/>
  <c r="D18" i="78"/>
  <c r="E129" i="130"/>
  <c r="F129" i="130"/>
  <c r="G129" i="130"/>
  <c r="C129" i="130"/>
  <c r="B129" i="130"/>
  <c r="D127" i="130"/>
  <c r="D129" i="130" s="1"/>
  <c r="J11" i="224" l="1"/>
  <c r="I11" i="224"/>
  <c r="L11" i="224" s="1"/>
  <c r="H11" i="224"/>
  <c r="K11" i="224" s="1"/>
  <c r="G11" i="224"/>
  <c r="F11" i="224"/>
  <c r="E11" i="224"/>
  <c r="D11" i="224"/>
  <c r="C11" i="224"/>
  <c r="B11" i="224"/>
  <c r="M10" i="224"/>
  <c r="L10" i="224"/>
  <c r="K10" i="224"/>
  <c r="M9" i="224"/>
  <c r="L9" i="224"/>
  <c r="K9" i="224"/>
  <c r="M8" i="224"/>
  <c r="L8" i="224"/>
  <c r="K8" i="224"/>
  <c r="J11" i="223"/>
  <c r="I11" i="223"/>
  <c r="H11" i="223"/>
  <c r="G11" i="223"/>
  <c r="F11" i="223"/>
  <c r="E11" i="223"/>
  <c r="D11" i="223"/>
  <c r="C11" i="223"/>
  <c r="B11" i="223"/>
  <c r="L10" i="223"/>
  <c r="K10" i="223"/>
  <c r="M10" i="223" s="1"/>
  <c r="L9" i="223"/>
  <c r="K9" i="223"/>
  <c r="L8" i="223"/>
  <c r="M8" i="223" s="1"/>
  <c r="K8" i="223"/>
  <c r="K11" i="223" s="1"/>
  <c r="J13" i="222"/>
  <c r="I13" i="222"/>
  <c r="H13" i="222"/>
  <c r="G13" i="222"/>
  <c r="F13" i="222"/>
  <c r="E13" i="222"/>
  <c r="D13" i="222"/>
  <c r="C13" i="222"/>
  <c r="B13" i="222"/>
  <c r="M12" i="222"/>
  <c r="L12" i="222"/>
  <c r="K12" i="222"/>
  <c r="M11" i="222"/>
  <c r="L11" i="222"/>
  <c r="K11" i="222"/>
  <c r="M10" i="222"/>
  <c r="L10" i="222"/>
  <c r="K10" i="222"/>
  <c r="M9" i="222"/>
  <c r="L9" i="222"/>
  <c r="K9" i="222"/>
  <c r="M8" i="222"/>
  <c r="L8" i="222"/>
  <c r="L13" i="222" s="1"/>
  <c r="K8" i="222"/>
  <c r="J10" i="221"/>
  <c r="I10" i="221"/>
  <c r="H10" i="221"/>
  <c r="G10" i="221"/>
  <c r="F10" i="221"/>
  <c r="E10" i="221"/>
  <c r="D10" i="221"/>
  <c r="C10" i="221"/>
  <c r="B10" i="221"/>
  <c r="M9" i="221"/>
  <c r="M10" i="221" s="1"/>
  <c r="L9" i="221"/>
  <c r="L10" i="221" s="1"/>
  <c r="K9" i="221"/>
  <c r="M8" i="221"/>
  <c r="L8" i="221"/>
  <c r="K8" i="221"/>
  <c r="J13" i="220"/>
  <c r="I13" i="220"/>
  <c r="H13" i="220"/>
  <c r="G13" i="220"/>
  <c r="F13" i="220"/>
  <c r="E13" i="220"/>
  <c r="D13" i="220"/>
  <c r="C13" i="220"/>
  <c r="B13" i="220"/>
  <c r="M12" i="220"/>
  <c r="L12" i="220"/>
  <c r="K12" i="220"/>
  <c r="M11" i="220"/>
  <c r="L11" i="220"/>
  <c r="K11" i="220"/>
  <c r="M10" i="220"/>
  <c r="L10" i="220"/>
  <c r="K10" i="220"/>
  <c r="M9" i="220"/>
  <c r="L9" i="220"/>
  <c r="K9" i="220"/>
  <c r="M8" i="220"/>
  <c r="L8" i="220"/>
  <c r="L13" i="220" s="1"/>
  <c r="K8" i="220"/>
  <c r="J13" i="219"/>
  <c r="I13" i="219"/>
  <c r="L13" i="219" s="1"/>
  <c r="H13" i="219"/>
  <c r="G13" i="219"/>
  <c r="F13" i="219"/>
  <c r="E13" i="219"/>
  <c r="D13" i="219"/>
  <c r="C13" i="219"/>
  <c r="B13" i="219"/>
  <c r="L12" i="219"/>
  <c r="M12" i="219" s="1"/>
  <c r="K12" i="219"/>
  <c r="L11" i="219"/>
  <c r="K11" i="219"/>
  <c r="M11" i="219" s="1"/>
  <c r="L10" i="219"/>
  <c r="K10" i="219"/>
  <c r="L9" i="219"/>
  <c r="K9" i="219"/>
  <c r="M9" i="219" s="1"/>
  <c r="L8" i="219"/>
  <c r="M8" i="219" s="1"/>
  <c r="K8" i="219"/>
  <c r="J12" i="218"/>
  <c r="I12" i="218"/>
  <c r="H12" i="218"/>
  <c r="G12" i="218"/>
  <c r="F12" i="218"/>
  <c r="L12" i="218" s="1"/>
  <c r="E12" i="218"/>
  <c r="D12" i="218"/>
  <c r="C12" i="218"/>
  <c r="B12" i="218"/>
  <c r="L11" i="218"/>
  <c r="K11" i="218"/>
  <c r="L10" i="218"/>
  <c r="K10" i="218"/>
  <c r="M10" i="218" s="1"/>
  <c r="L9" i="218"/>
  <c r="K9" i="218"/>
  <c r="M9" i="218" s="1"/>
  <c r="L8" i="218"/>
  <c r="M8" i="218" s="1"/>
  <c r="K8" i="218"/>
  <c r="J14" i="217"/>
  <c r="I14" i="217"/>
  <c r="H14" i="217"/>
  <c r="K14" i="217" s="1"/>
  <c r="G14" i="217"/>
  <c r="F14" i="217"/>
  <c r="E14" i="217"/>
  <c r="D14" i="217"/>
  <c r="C14" i="217"/>
  <c r="B14" i="217"/>
  <c r="L13" i="217"/>
  <c r="K13" i="217"/>
  <c r="L12" i="217"/>
  <c r="K12" i="217"/>
  <c r="M12" i="217" s="1"/>
  <c r="M11" i="217"/>
  <c r="L11" i="217"/>
  <c r="K11" i="217"/>
  <c r="L10" i="217"/>
  <c r="M10" i="217" s="1"/>
  <c r="K10" i="217"/>
  <c r="L9" i="217"/>
  <c r="K9" i="217"/>
  <c r="M9" i="217" s="1"/>
  <c r="L8" i="217"/>
  <c r="K8" i="217"/>
  <c r="J9" i="216"/>
  <c r="I9" i="216"/>
  <c r="H9" i="216"/>
  <c r="G9" i="216"/>
  <c r="F9" i="216"/>
  <c r="E9" i="216"/>
  <c r="D9" i="216"/>
  <c r="C9" i="216"/>
  <c r="B9" i="216"/>
  <c r="M8" i="216"/>
  <c r="M9" i="216" s="1"/>
  <c r="L8" i="216"/>
  <c r="L9" i="216" s="1"/>
  <c r="K8" i="216"/>
  <c r="K9" i="216" s="1"/>
  <c r="J19" i="215"/>
  <c r="I19" i="215"/>
  <c r="H19" i="215"/>
  <c r="G19" i="215"/>
  <c r="F19" i="215"/>
  <c r="E19" i="215"/>
  <c r="D19" i="215"/>
  <c r="C19" i="215"/>
  <c r="B19" i="215"/>
  <c r="L18" i="215"/>
  <c r="M18" i="215" s="1"/>
  <c r="K18" i="215"/>
  <c r="L17" i="215"/>
  <c r="K17" i="215"/>
  <c r="M17" i="215" s="1"/>
  <c r="L16" i="215"/>
  <c r="K16" i="215"/>
  <c r="L15" i="215"/>
  <c r="M15" i="215" s="1"/>
  <c r="K15" i="215"/>
  <c r="L14" i="215"/>
  <c r="K14" i="215"/>
  <c r="M14" i="215" s="1"/>
  <c r="L13" i="215"/>
  <c r="K13" i="215"/>
  <c r="L12" i="215"/>
  <c r="K12" i="215"/>
  <c r="M12" i="215" s="1"/>
  <c r="L11" i="215"/>
  <c r="K11" i="215"/>
  <c r="M11" i="215" s="1"/>
  <c r="L10" i="215"/>
  <c r="M10" i="215" s="1"/>
  <c r="K10" i="215"/>
  <c r="L9" i="215"/>
  <c r="K9" i="215"/>
  <c r="M9" i="215" s="1"/>
  <c r="L8" i="215"/>
  <c r="K8" i="215"/>
  <c r="J19" i="214"/>
  <c r="I19" i="214"/>
  <c r="L19" i="214" s="1"/>
  <c r="H19" i="214"/>
  <c r="G19" i="214"/>
  <c r="F19" i="214"/>
  <c r="E19" i="214"/>
  <c r="D19" i="214"/>
  <c r="C19" i="214"/>
  <c r="B19" i="214"/>
  <c r="L18" i="214"/>
  <c r="M18" i="214" s="1"/>
  <c r="K18" i="214"/>
  <c r="L17" i="214"/>
  <c r="K17" i="214"/>
  <c r="L16" i="214"/>
  <c r="K16" i="214"/>
  <c r="L15" i="214"/>
  <c r="K15" i="214"/>
  <c r="M15" i="214" s="1"/>
  <c r="M14" i="214"/>
  <c r="L14" i="214"/>
  <c r="K14" i="214"/>
  <c r="L13" i="214"/>
  <c r="M13" i="214" s="1"/>
  <c r="K13" i="214"/>
  <c r="L12" i="214"/>
  <c r="K12" i="214"/>
  <c r="L11" i="214"/>
  <c r="K11" i="214"/>
  <c r="L10" i="214"/>
  <c r="K10" i="214"/>
  <c r="M10" i="214" s="1"/>
  <c r="L9" i="214"/>
  <c r="M9" i="214" s="1"/>
  <c r="K9" i="214"/>
  <c r="L8" i="214"/>
  <c r="K8" i="214"/>
  <c r="M8" i="214" s="1"/>
  <c r="J18" i="213"/>
  <c r="I18" i="213"/>
  <c r="H18" i="213"/>
  <c r="K18" i="213" s="1"/>
  <c r="G18" i="213"/>
  <c r="F18" i="213"/>
  <c r="E18" i="213"/>
  <c r="D18" i="213"/>
  <c r="C18" i="213"/>
  <c r="B18" i="213"/>
  <c r="L17" i="213"/>
  <c r="K17" i="213"/>
  <c r="M17" i="213" s="1"/>
  <c r="L16" i="213"/>
  <c r="K16" i="213"/>
  <c r="M16" i="213" s="1"/>
  <c r="L15" i="213"/>
  <c r="M15" i="213" s="1"/>
  <c r="K15" i="213"/>
  <c r="L14" i="213"/>
  <c r="K14" i="213"/>
  <c r="M14" i="213" s="1"/>
  <c r="L13" i="213"/>
  <c r="K13" i="213"/>
  <c r="L12" i="213"/>
  <c r="K12" i="213"/>
  <c r="M12" i="213" s="1"/>
  <c r="L11" i="213"/>
  <c r="K11" i="213"/>
  <c r="M11" i="213" s="1"/>
  <c r="L10" i="213"/>
  <c r="K10" i="213"/>
  <c r="L9" i="213"/>
  <c r="K9" i="213"/>
  <c r="M9" i="213" s="1"/>
  <c r="M8" i="213"/>
  <c r="L8" i="213"/>
  <c r="K8" i="213"/>
  <c r="J10" i="212"/>
  <c r="I10" i="212"/>
  <c r="H10" i="212"/>
  <c r="G10" i="212"/>
  <c r="F10" i="212"/>
  <c r="E10" i="212"/>
  <c r="D10" i="212"/>
  <c r="C10" i="212"/>
  <c r="B10" i="212"/>
  <c r="L9" i="212"/>
  <c r="M9" i="212" s="1"/>
  <c r="K9" i="212"/>
  <c r="L8" i="212"/>
  <c r="K8" i="212"/>
  <c r="J25" i="211"/>
  <c r="I25" i="211"/>
  <c r="H25" i="211"/>
  <c r="G25" i="211"/>
  <c r="F25" i="211"/>
  <c r="E25" i="211"/>
  <c r="D25" i="211"/>
  <c r="C25" i="211"/>
  <c r="B25" i="211"/>
  <c r="M24" i="211"/>
  <c r="L24" i="211"/>
  <c r="K24" i="211"/>
  <c r="M23" i="211"/>
  <c r="L23" i="211"/>
  <c r="K23" i="211"/>
  <c r="M22" i="211"/>
  <c r="L22" i="211"/>
  <c r="K22" i="211"/>
  <c r="M21" i="211"/>
  <c r="L21" i="211"/>
  <c r="K21" i="211"/>
  <c r="M19" i="211"/>
  <c r="L19" i="211"/>
  <c r="K19" i="211"/>
  <c r="M18" i="211"/>
  <c r="L18" i="211"/>
  <c r="K18" i="211"/>
  <c r="M17" i="211"/>
  <c r="L17" i="211"/>
  <c r="K17" i="211"/>
  <c r="M16" i="211"/>
  <c r="L16" i="211"/>
  <c r="K16" i="211"/>
  <c r="M15" i="211"/>
  <c r="L15" i="211"/>
  <c r="K15" i="211"/>
  <c r="M14" i="211"/>
  <c r="L14" i="211"/>
  <c r="K14" i="211"/>
  <c r="M13" i="211"/>
  <c r="L13" i="211"/>
  <c r="K13" i="211"/>
  <c r="M12" i="211"/>
  <c r="L12" i="211"/>
  <c r="K12" i="211"/>
  <c r="M11" i="211"/>
  <c r="L11" i="211"/>
  <c r="K11" i="211"/>
  <c r="M10" i="211"/>
  <c r="L10" i="211"/>
  <c r="K10" i="211"/>
  <c r="M9" i="211"/>
  <c r="L9" i="211"/>
  <c r="K9" i="211"/>
  <c r="M8" i="211"/>
  <c r="L8" i="211"/>
  <c r="K8" i="211"/>
  <c r="K25" i="211" s="1"/>
  <c r="J11" i="210"/>
  <c r="I11" i="210"/>
  <c r="H11" i="210"/>
  <c r="G11" i="210"/>
  <c r="F11" i="210"/>
  <c r="E11" i="210"/>
  <c r="D11" i="210"/>
  <c r="M11" i="210" s="1"/>
  <c r="C11" i="210"/>
  <c r="B11" i="210"/>
  <c r="M10" i="210"/>
  <c r="L10" i="210"/>
  <c r="K10" i="210"/>
  <c r="M9" i="210"/>
  <c r="L9" i="210"/>
  <c r="K9" i="210"/>
  <c r="M8" i="210"/>
  <c r="L8" i="210"/>
  <c r="K8" i="210"/>
  <c r="J21" i="209"/>
  <c r="I21" i="209"/>
  <c r="H21" i="209"/>
  <c r="G21" i="209"/>
  <c r="F21" i="209"/>
  <c r="E21" i="209"/>
  <c r="D21" i="209"/>
  <c r="C21" i="209"/>
  <c r="B21" i="209"/>
  <c r="L20" i="209"/>
  <c r="K20" i="209"/>
  <c r="L19" i="209"/>
  <c r="K19" i="209"/>
  <c r="M19" i="209" s="1"/>
  <c r="L18" i="209"/>
  <c r="K18" i="209"/>
  <c r="M18" i="209" s="1"/>
  <c r="L17" i="209"/>
  <c r="M17" i="209" s="1"/>
  <c r="K17" i="209"/>
  <c r="L16" i="209"/>
  <c r="K16" i="209"/>
  <c r="L15" i="209"/>
  <c r="K15" i="209"/>
  <c r="L14" i="209"/>
  <c r="K14" i="209"/>
  <c r="M14" i="209" s="1"/>
  <c r="L13" i="209"/>
  <c r="K13" i="209"/>
  <c r="M13" i="209" s="1"/>
  <c r="L12" i="209"/>
  <c r="K12" i="209"/>
  <c r="L11" i="209"/>
  <c r="K11" i="209"/>
  <c r="M11" i="209" s="1"/>
  <c r="M10" i="209"/>
  <c r="L10" i="209"/>
  <c r="K10" i="209"/>
  <c r="L9" i="209"/>
  <c r="K9" i="209"/>
  <c r="L8" i="209"/>
  <c r="K8" i="209"/>
  <c r="J18" i="208"/>
  <c r="I18" i="208"/>
  <c r="H18" i="208"/>
  <c r="G18" i="208"/>
  <c r="F18" i="208"/>
  <c r="E18" i="208"/>
  <c r="D18" i="208"/>
  <c r="C18" i="208"/>
  <c r="B18" i="208"/>
  <c r="M17" i="208"/>
  <c r="L17" i="208"/>
  <c r="K17" i="208"/>
  <c r="M16" i="208"/>
  <c r="L16" i="208"/>
  <c r="K16" i="208"/>
  <c r="M15" i="208"/>
  <c r="L15" i="208"/>
  <c r="K15" i="208"/>
  <c r="M14" i="208"/>
  <c r="L14" i="208"/>
  <c r="K14" i="208"/>
  <c r="M13" i="208"/>
  <c r="L13" i="208"/>
  <c r="K13" i="208"/>
  <c r="M12" i="208"/>
  <c r="L12" i="208"/>
  <c r="K12" i="208"/>
  <c r="M11" i="208"/>
  <c r="L11" i="208"/>
  <c r="K11" i="208"/>
  <c r="M10" i="208"/>
  <c r="L10" i="208"/>
  <c r="K10" i="208"/>
  <c r="M9" i="208"/>
  <c r="L9" i="208"/>
  <c r="K9" i="208"/>
  <c r="M8" i="208"/>
  <c r="L8" i="208"/>
  <c r="K8" i="208"/>
  <c r="J10" i="207"/>
  <c r="I10" i="207"/>
  <c r="H10" i="207"/>
  <c r="G10" i="207"/>
  <c r="F10" i="207"/>
  <c r="E10" i="207"/>
  <c r="D10" i="207"/>
  <c r="C10" i="207"/>
  <c r="B10" i="207"/>
  <c r="L9" i="207"/>
  <c r="K9" i="207"/>
  <c r="L8" i="207"/>
  <c r="K8" i="207"/>
  <c r="J22" i="206"/>
  <c r="I22" i="206"/>
  <c r="H22" i="206"/>
  <c r="G22" i="206"/>
  <c r="F22" i="206"/>
  <c r="E22" i="206"/>
  <c r="D22" i="206"/>
  <c r="C22" i="206"/>
  <c r="B22" i="206"/>
  <c r="M21" i="206"/>
  <c r="L21" i="206"/>
  <c r="K21" i="206"/>
  <c r="M20" i="206"/>
  <c r="L20" i="206"/>
  <c r="K20" i="206"/>
  <c r="M19" i="206"/>
  <c r="L19" i="206"/>
  <c r="K19" i="206"/>
  <c r="M18" i="206"/>
  <c r="L18" i="206"/>
  <c r="K18" i="206"/>
  <c r="M17" i="206"/>
  <c r="L17" i="206"/>
  <c r="K17" i="206"/>
  <c r="M16" i="206"/>
  <c r="L16" i="206"/>
  <c r="K16" i="206"/>
  <c r="M15" i="206"/>
  <c r="L15" i="206"/>
  <c r="K15" i="206"/>
  <c r="M14" i="206"/>
  <c r="L14" i="206"/>
  <c r="K14" i="206"/>
  <c r="M13" i="206"/>
  <c r="L13" i="206"/>
  <c r="K13" i="206"/>
  <c r="M12" i="206"/>
  <c r="L12" i="206"/>
  <c r="K12" i="206"/>
  <c r="M11" i="206"/>
  <c r="L11" i="206"/>
  <c r="K11" i="206"/>
  <c r="M10" i="206"/>
  <c r="L10" i="206"/>
  <c r="K10" i="206"/>
  <c r="M9" i="206"/>
  <c r="L9" i="206"/>
  <c r="K9" i="206"/>
  <c r="M8" i="206"/>
  <c r="L8" i="206"/>
  <c r="K8" i="206"/>
  <c r="J24" i="205"/>
  <c r="I24" i="205"/>
  <c r="L24" i="205" s="1"/>
  <c r="H24" i="205"/>
  <c r="G24" i="205"/>
  <c r="F24" i="205"/>
  <c r="E24" i="205"/>
  <c r="D24" i="205"/>
  <c r="C24" i="205"/>
  <c r="B24" i="205"/>
  <c r="L23" i="205"/>
  <c r="M23" i="205" s="1"/>
  <c r="K23" i="205"/>
  <c r="L22" i="205"/>
  <c r="K22" i="205"/>
  <c r="L21" i="205"/>
  <c r="K21" i="205"/>
  <c r="L20" i="205"/>
  <c r="K20" i="205"/>
  <c r="M20" i="205" s="1"/>
  <c r="L19" i="205"/>
  <c r="K19" i="205"/>
  <c r="M19" i="205" s="1"/>
  <c r="L18" i="205"/>
  <c r="K18" i="205"/>
  <c r="L17" i="205"/>
  <c r="K17" i="205"/>
  <c r="M17" i="205" s="1"/>
  <c r="M16" i="205"/>
  <c r="L16" i="205"/>
  <c r="K16" i="205"/>
  <c r="L15" i="205"/>
  <c r="K15" i="205"/>
  <c r="L14" i="205"/>
  <c r="K14" i="205"/>
  <c r="L13" i="205"/>
  <c r="K13" i="205"/>
  <c r="M13" i="205" s="1"/>
  <c r="L12" i="205"/>
  <c r="K12" i="205"/>
  <c r="M12" i="205" s="1"/>
  <c r="M11" i="205"/>
  <c r="L11" i="205"/>
  <c r="K11" i="205"/>
  <c r="L10" i="205"/>
  <c r="K10" i="205"/>
  <c r="L9" i="205"/>
  <c r="K9" i="205"/>
  <c r="L8" i="205"/>
  <c r="M8" i="205" s="1"/>
  <c r="K8" i="205"/>
  <c r="J22" i="204"/>
  <c r="I22" i="204"/>
  <c r="H22" i="204"/>
  <c r="G22" i="204"/>
  <c r="F22" i="204"/>
  <c r="E22" i="204"/>
  <c r="D22" i="204"/>
  <c r="C22" i="204"/>
  <c r="B22" i="204"/>
  <c r="M21" i="204"/>
  <c r="L21" i="204"/>
  <c r="K21" i="204"/>
  <c r="L20" i="204"/>
  <c r="K20" i="204"/>
  <c r="L19" i="204"/>
  <c r="K19" i="204"/>
  <c r="L18" i="204"/>
  <c r="M18" i="204" s="1"/>
  <c r="K18" i="204"/>
  <c r="L17" i="204"/>
  <c r="K17" i="204"/>
  <c r="M17" i="204" s="1"/>
  <c r="L16" i="204"/>
  <c r="K16" i="204"/>
  <c r="L15" i="204"/>
  <c r="K15" i="204"/>
  <c r="M15" i="204" s="1"/>
  <c r="L14" i="204"/>
  <c r="K14" i="204"/>
  <c r="M14" i="204" s="1"/>
  <c r="M13" i="204"/>
  <c r="L13" i="204"/>
  <c r="K13" i="204"/>
  <c r="L12" i="204"/>
  <c r="K12" i="204"/>
  <c r="L11" i="204"/>
  <c r="K11" i="204"/>
  <c r="L10" i="204"/>
  <c r="M10" i="204" s="1"/>
  <c r="K10" i="204"/>
  <c r="L9" i="204"/>
  <c r="K9" i="204"/>
  <c r="M9" i="204" s="1"/>
  <c r="L8" i="204"/>
  <c r="L22" i="204" s="1"/>
  <c r="K8" i="204"/>
  <c r="J9" i="203"/>
  <c r="I9" i="203"/>
  <c r="H9" i="203"/>
  <c r="G9" i="203"/>
  <c r="F9" i="203"/>
  <c r="E9" i="203"/>
  <c r="D9" i="203"/>
  <c r="C9" i="203"/>
  <c r="B9" i="203"/>
  <c r="K9" i="203" s="1"/>
  <c r="L8" i="203"/>
  <c r="K8" i="203"/>
  <c r="J27" i="202"/>
  <c r="I27" i="202"/>
  <c r="H27" i="202"/>
  <c r="G27" i="202"/>
  <c r="F27" i="202"/>
  <c r="E27" i="202"/>
  <c r="D27" i="202"/>
  <c r="C27" i="202"/>
  <c r="B27" i="202"/>
  <c r="M26" i="202"/>
  <c r="L26" i="202"/>
  <c r="K26" i="202"/>
  <c r="L25" i="202"/>
  <c r="M25" i="202" s="1"/>
  <c r="K25" i="202"/>
  <c r="L24" i="202"/>
  <c r="K24" i="202"/>
  <c r="L23" i="202"/>
  <c r="K23" i="202"/>
  <c r="L22" i="202"/>
  <c r="K22" i="202"/>
  <c r="M22" i="202" s="1"/>
  <c r="L21" i="202"/>
  <c r="K21" i="202"/>
  <c r="M21" i="202" s="1"/>
  <c r="L20" i="202"/>
  <c r="K20" i="202"/>
  <c r="L19" i="202"/>
  <c r="K19" i="202"/>
  <c r="M19" i="202" s="1"/>
  <c r="M18" i="202"/>
  <c r="L18" i="202"/>
  <c r="K18" i="202"/>
  <c r="L17" i="202"/>
  <c r="M17" i="202" s="1"/>
  <c r="K17" i="202"/>
  <c r="L16" i="202"/>
  <c r="K16" i="202"/>
  <c r="L15" i="202"/>
  <c r="K15" i="202"/>
  <c r="L14" i="202"/>
  <c r="K14" i="202"/>
  <c r="M14" i="202" s="1"/>
  <c r="L13" i="202"/>
  <c r="K13" i="202"/>
  <c r="M13" i="202" s="1"/>
  <c r="L12" i="202"/>
  <c r="K12" i="202"/>
  <c r="L11" i="202"/>
  <c r="K11" i="202"/>
  <c r="M11" i="202" s="1"/>
  <c r="M10" i="202"/>
  <c r="L10" i="202"/>
  <c r="K10" i="202"/>
  <c r="L9" i="202"/>
  <c r="M9" i="202" s="1"/>
  <c r="K9" i="202"/>
  <c r="L8" i="202"/>
  <c r="K8" i="202"/>
  <c r="J9" i="201"/>
  <c r="I9" i="201"/>
  <c r="H9" i="201"/>
  <c r="G9" i="201"/>
  <c r="F9" i="201"/>
  <c r="E9" i="201"/>
  <c r="D9" i="201"/>
  <c r="C9" i="201"/>
  <c r="B9" i="201"/>
  <c r="K9" i="201" s="1"/>
  <c r="M8" i="201"/>
  <c r="M9" i="201" s="1"/>
  <c r="L8" i="201"/>
  <c r="K8" i="201"/>
  <c r="M9" i="200"/>
  <c r="J9" i="200"/>
  <c r="I9" i="200"/>
  <c r="H9" i="200"/>
  <c r="G9" i="200"/>
  <c r="F9" i="200"/>
  <c r="E9" i="200"/>
  <c r="D9" i="200"/>
  <c r="C9" i="200"/>
  <c r="B9" i="200"/>
  <c r="M8" i="200"/>
  <c r="L8" i="200"/>
  <c r="L9" i="200" s="1"/>
  <c r="K8" i="200"/>
  <c r="K9" i="200" s="1"/>
  <c r="L15" i="199"/>
  <c r="K15" i="199"/>
  <c r="J15" i="199"/>
  <c r="I15" i="199"/>
  <c r="H15" i="199"/>
  <c r="G15" i="199"/>
  <c r="F15" i="199"/>
  <c r="E15" i="199"/>
  <c r="D15" i="199"/>
  <c r="N14" i="199"/>
  <c r="M14" i="199"/>
  <c r="N13" i="199"/>
  <c r="M13" i="199"/>
  <c r="N12" i="199"/>
  <c r="M12" i="199"/>
  <c r="O12" i="199" s="1"/>
  <c r="N11" i="199"/>
  <c r="M11" i="199"/>
  <c r="O11" i="199" s="1"/>
  <c r="N10" i="199"/>
  <c r="M10" i="199"/>
  <c r="O10" i="199" s="1"/>
  <c r="N9" i="199"/>
  <c r="M9" i="199"/>
  <c r="N8" i="199"/>
  <c r="M8" i="199"/>
  <c r="J17" i="198"/>
  <c r="I17" i="198"/>
  <c r="H17" i="198"/>
  <c r="G17" i="198"/>
  <c r="F17" i="198"/>
  <c r="E17" i="198"/>
  <c r="D17" i="198"/>
  <c r="C17" i="198"/>
  <c r="B17" i="198"/>
  <c r="M16" i="198"/>
  <c r="L16" i="198"/>
  <c r="K16" i="198"/>
  <c r="L15" i="198"/>
  <c r="M15" i="198" s="1"/>
  <c r="K15" i="198"/>
  <c r="L14" i="198"/>
  <c r="K14" i="198"/>
  <c r="L13" i="198"/>
  <c r="K13" i="198"/>
  <c r="L12" i="198"/>
  <c r="K12" i="198"/>
  <c r="M12" i="198" s="1"/>
  <c r="L11" i="198"/>
  <c r="M11" i="198" s="1"/>
  <c r="K11" i="198"/>
  <c r="L10" i="198"/>
  <c r="K10" i="198"/>
  <c r="M10" i="198" s="1"/>
  <c r="L9" i="198"/>
  <c r="K9" i="198"/>
  <c r="L8" i="198"/>
  <c r="M8" i="198" s="1"/>
  <c r="K8" i="198"/>
  <c r="J23" i="197"/>
  <c r="I23" i="197"/>
  <c r="I24" i="197" s="1"/>
  <c r="H23" i="197"/>
  <c r="K23" i="197" s="1"/>
  <c r="G23" i="197"/>
  <c r="G24" i="197" s="1"/>
  <c r="F23" i="197"/>
  <c r="E23" i="197"/>
  <c r="D23" i="197"/>
  <c r="C23" i="197"/>
  <c r="C24" i="197" s="1"/>
  <c r="B23" i="197"/>
  <c r="L22" i="197"/>
  <c r="K22" i="197"/>
  <c r="L21" i="197"/>
  <c r="K21" i="197"/>
  <c r="J20" i="197"/>
  <c r="I20" i="197"/>
  <c r="H20" i="197"/>
  <c r="G20" i="197"/>
  <c r="F20" i="197"/>
  <c r="E20" i="197"/>
  <c r="E24" i="197" s="1"/>
  <c r="D20" i="197"/>
  <c r="C20" i="197"/>
  <c r="B20" i="197"/>
  <c r="L19" i="197"/>
  <c r="K19" i="197"/>
  <c r="M19" i="197" s="1"/>
  <c r="L18" i="197"/>
  <c r="K18" i="197"/>
  <c r="M18" i="197" s="1"/>
  <c r="L17" i="197"/>
  <c r="M17" i="197" s="1"/>
  <c r="K17" i="197"/>
  <c r="L16" i="197"/>
  <c r="K16" i="197"/>
  <c r="L15" i="197"/>
  <c r="K15" i="197"/>
  <c r="L14" i="197"/>
  <c r="K14" i="197"/>
  <c r="M14" i="197" s="1"/>
  <c r="L13" i="197"/>
  <c r="K13" i="197"/>
  <c r="M13" i="197" s="1"/>
  <c r="L12" i="197"/>
  <c r="K12" i="197"/>
  <c r="L11" i="197"/>
  <c r="K11" i="197"/>
  <c r="M11" i="197" s="1"/>
  <c r="M10" i="197"/>
  <c r="L10" i="197"/>
  <c r="K10" i="197"/>
  <c r="L9" i="197"/>
  <c r="K9" i="197"/>
  <c r="L8" i="197"/>
  <c r="K8" i="197"/>
  <c r="J21" i="196"/>
  <c r="I21" i="196"/>
  <c r="H21" i="196"/>
  <c r="G21" i="196"/>
  <c r="F21" i="196"/>
  <c r="E21" i="196"/>
  <c r="D21" i="196"/>
  <c r="C21" i="196"/>
  <c r="B21" i="196"/>
  <c r="K21" i="196" s="1"/>
  <c r="L20" i="196"/>
  <c r="K20" i="196"/>
  <c r="L19" i="196"/>
  <c r="M19" i="196" s="1"/>
  <c r="K19" i="196"/>
  <c r="L18" i="196"/>
  <c r="K18" i="196"/>
  <c r="L17" i="196"/>
  <c r="K17" i="196"/>
  <c r="L16" i="196"/>
  <c r="K16" i="196"/>
  <c r="M16" i="196" s="1"/>
  <c r="M15" i="196"/>
  <c r="L15" i="196"/>
  <c r="K15" i="196"/>
  <c r="M14" i="196"/>
  <c r="L14" i="196"/>
  <c r="K14" i="196"/>
  <c r="L13" i="196"/>
  <c r="K13" i="196"/>
  <c r="M13" i="196" s="1"/>
  <c r="L12" i="196"/>
  <c r="K12" i="196"/>
  <c r="L11" i="196"/>
  <c r="K11" i="196"/>
  <c r="M11" i="196" s="1"/>
  <c r="L10" i="196"/>
  <c r="M10" i="196" s="1"/>
  <c r="K10" i="196"/>
  <c r="L9" i="196"/>
  <c r="K9" i="196"/>
  <c r="L8" i="196"/>
  <c r="K8" i="196"/>
  <c r="J61" i="195"/>
  <c r="M61" i="195" s="1"/>
  <c r="I61" i="195"/>
  <c r="H61" i="195"/>
  <c r="G61" i="195"/>
  <c r="F61" i="195"/>
  <c r="E61" i="195"/>
  <c r="D61" i="195"/>
  <c r="C61" i="195"/>
  <c r="B61" i="195"/>
  <c r="M60" i="195"/>
  <c r="L60" i="195"/>
  <c r="K60" i="195"/>
  <c r="M59" i="195"/>
  <c r="L59" i="195"/>
  <c r="K59" i="195"/>
  <c r="L43" i="195"/>
  <c r="J43" i="195"/>
  <c r="I43" i="195"/>
  <c r="H43" i="195"/>
  <c r="H44" i="195" s="1"/>
  <c r="G43" i="195"/>
  <c r="F43" i="195"/>
  <c r="E43" i="195"/>
  <c r="D43" i="195"/>
  <c r="C43" i="195"/>
  <c r="B43" i="195"/>
  <c r="L42" i="195"/>
  <c r="K42" i="195"/>
  <c r="M42" i="195" s="1"/>
  <c r="L41" i="195"/>
  <c r="K41" i="195"/>
  <c r="L40" i="195"/>
  <c r="M40" i="195" s="1"/>
  <c r="K40" i="195"/>
  <c r="L39" i="195"/>
  <c r="K39" i="195"/>
  <c r="J38" i="195"/>
  <c r="J44" i="195" s="1"/>
  <c r="I38" i="195"/>
  <c r="H38" i="195"/>
  <c r="G38" i="195"/>
  <c r="F38" i="195"/>
  <c r="F44" i="195" s="1"/>
  <c r="E38" i="195"/>
  <c r="D38" i="195"/>
  <c r="C38" i="195"/>
  <c r="C44" i="195" s="1"/>
  <c r="B38" i="195"/>
  <c r="B44" i="195" s="1"/>
  <c r="L37" i="195"/>
  <c r="K37" i="195"/>
  <c r="L36" i="195"/>
  <c r="K36" i="195"/>
  <c r="L35" i="195"/>
  <c r="K35" i="195"/>
  <c r="L34" i="195"/>
  <c r="M34" i="195" s="1"/>
  <c r="K34" i="195"/>
  <c r="L33" i="195"/>
  <c r="K33" i="195"/>
  <c r="L32" i="195"/>
  <c r="K32" i="195"/>
  <c r="M31" i="195"/>
  <c r="L31" i="195"/>
  <c r="K31" i="195"/>
  <c r="L30" i="195"/>
  <c r="K30" i="195"/>
  <c r="M30" i="195" s="1"/>
  <c r="L23" i="195"/>
  <c r="K23" i="195"/>
  <c r="L22" i="195"/>
  <c r="K22" i="195"/>
  <c r="M22" i="195" s="1"/>
  <c r="L21" i="195"/>
  <c r="K21" i="195"/>
  <c r="M21" i="195" s="1"/>
  <c r="L20" i="195"/>
  <c r="M20" i="195" s="1"/>
  <c r="K20" i="195"/>
  <c r="L19" i="195"/>
  <c r="K19" i="195"/>
  <c r="L18" i="195"/>
  <c r="K18" i="195"/>
  <c r="L17" i="195"/>
  <c r="K17" i="195"/>
  <c r="M17" i="195" s="1"/>
  <c r="L16" i="195"/>
  <c r="K16" i="195"/>
  <c r="M16" i="195" s="1"/>
  <c r="L15" i="195"/>
  <c r="K15" i="195"/>
  <c r="L14" i="195"/>
  <c r="K14" i="195"/>
  <c r="M14" i="195" s="1"/>
  <c r="M13" i="195"/>
  <c r="L13" i="195"/>
  <c r="K13" i="195"/>
  <c r="L12" i="195"/>
  <c r="M12" i="195" s="1"/>
  <c r="K12" i="195"/>
  <c r="L11" i="195"/>
  <c r="K11" i="195"/>
  <c r="L10" i="195"/>
  <c r="K10" i="195"/>
  <c r="L9" i="195"/>
  <c r="K9" i="195"/>
  <c r="M9" i="195" s="1"/>
  <c r="M8" i="195"/>
  <c r="L8" i="195"/>
  <c r="K8" i="195"/>
  <c r="G46" i="194"/>
  <c r="F46" i="194"/>
  <c r="E46" i="194"/>
  <c r="D46" i="194"/>
  <c r="C46" i="194"/>
  <c r="B46" i="194"/>
  <c r="I45" i="194"/>
  <c r="J45" i="194" s="1"/>
  <c r="H45" i="194"/>
  <c r="I44" i="194"/>
  <c r="H44" i="194"/>
  <c r="J44" i="194" s="1"/>
  <c r="I43" i="194"/>
  <c r="H43" i="194"/>
  <c r="I42" i="194"/>
  <c r="J42" i="194" s="1"/>
  <c r="H42" i="194"/>
  <c r="I41" i="194"/>
  <c r="H41" i="194"/>
  <c r="J41" i="194" s="1"/>
  <c r="I40" i="194"/>
  <c r="H40" i="194"/>
  <c r="I39" i="194"/>
  <c r="H39" i="194"/>
  <c r="J39" i="194" s="1"/>
  <c r="I38" i="194"/>
  <c r="H38" i="194"/>
  <c r="J38" i="194" s="1"/>
  <c r="I37" i="194"/>
  <c r="J37" i="194" s="1"/>
  <c r="H37" i="194"/>
  <c r="I36" i="194"/>
  <c r="H36" i="194"/>
  <c r="J36" i="194" s="1"/>
  <c r="I35" i="194"/>
  <c r="H35" i="194"/>
  <c r="I34" i="194"/>
  <c r="H34" i="194"/>
  <c r="I33" i="194"/>
  <c r="H33" i="194"/>
  <c r="J33" i="194" s="1"/>
  <c r="I24" i="194"/>
  <c r="H24" i="194"/>
  <c r="I23" i="194"/>
  <c r="H23" i="194"/>
  <c r="I22" i="194"/>
  <c r="H22" i="194"/>
  <c r="I21" i="194"/>
  <c r="H21" i="194"/>
  <c r="J21" i="194" s="1"/>
  <c r="I20" i="194"/>
  <c r="H20" i="194"/>
  <c r="J20" i="194" s="1"/>
  <c r="I19" i="194"/>
  <c r="H19" i="194"/>
  <c r="I18" i="194"/>
  <c r="H18" i="194"/>
  <c r="J18" i="194" s="1"/>
  <c r="J17" i="194"/>
  <c r="I17" i="194"/>
  <c r="H17" i="194"/>
  <c r="I16" i="194"/>
  <c r="H16" i="194"/>
  <c r="I15" i="194"/>
  <c r="H15" i="194"/>
  <c r="I14" i="194"/>
  <c r="H14" i="194"/>
  <c r="J14" i="194" s="1"/>
  <c r="I13" i="194"/>
  <c r="H13" i="194"/>
  <c r="J13" i="194" s="1"/>
  <c r="J12" i="194"/>
  <c r="I12" i="194"/>
  <c r="H12" i="194"/>
  <c r="I11" i="194"/>
  <c r="H11" i="194"/>
  <c r="I10" i="194"/>
  <c r="H10" i="194"/>
  <c r="J9" i="194"/>
  <c r="I9" i="194"/>
  <c r="H9" i="194"/>
  <c r="I8" i="194"/>
  <c r="H8" i="194"/>
  <c r="I44" i="193"/>
  <c r="H44" i="193"/>
  <c r="F44" i="193"/>
  <c r="E44" i="193"/>
  <c r="G44" i="193" s="1"/>
  <c r="D44" i="193"/>
  <c r="C44" i="193"/>
  <c r="B44" i="193"/>
  <c r="L43" i="193"/>
  <c r="K43" i="193"/>
  <c r="J43" i="193"/>
  <c r="G43" i="193"/>
  <c r="L42" i="193"/>
  <c r="M42" i="193" s="1"/>
  <c r="K42" i="193"/>
  <c r="J42" i="193"/>
  <c r="G42" i="193"/>
  <c r="L41" i="193"/>
  <c r="K41" i="193"/>
  <c r="M41" i="193" s="1"/>
  <c r="J41" i="193"/>
  <c r="G41" i="193"/>
  <c r="L40" i="193"/>
  <c r="K40" i="193"/>
  <c r="J40" i="193"/>
  <c r="G40" i="193"/>
  <c r="L39" i="193"/>
  <c r="K39" i="193"/>
  <c r="J39" i="193"/>
  <c r="G39" i="193"/>
  <c r="L38" i="193"/>
  <c r="K38" i="193"/>
  <c r="M38" i="193" s="1"/>
  <c r="J38" i="193"/>
  <c r="G38" i="193"/>
  <c r="L37" i="193"/>
  <c r="K37" i="193"/>
  <c r="M37" i="193" s="1"/>
  <c r="J37" i="193"/>
  <c r="G37" i="193"/>
  <c r="L36" i="193"/>
  <c r="K36" i="193"/>
  <c r="M36" i="193" s="1"/>
  <c r="J36" i="193"/>
  <c r="G36" i="193"/>
  <c r="L35" i="193"/>
  <c r="K35" i="193"/>
  <c r="M35" i="193" s="1"/>
  <c r="J35" i="193"/>
  <c r="G35" i="193"/>
  <c r="L34" i="193"/>
  <c r="K34" i="193"/>
  <c r="J34" i="193"/>
  <c r="G34" i="193"/>
  <c r="L33" i="193"/>
  <c r="K33" i="193"/>
  <c r="J33" i="193"/>
  <c r="G33" i="193"/>
  <c r="L32" i="193"/>
  <c r="K32" i="193"/>
  <c r="J32" i="193"/>
  <c r="G32" i="193"/>
  <c r="L31" i="193"/>
  <c r="K31" i="193"/>
  <c r="J31" i="193"/>
  <c r="G31" i="193"/>
  <c r="L24" i="193"/>
  <c r="K24" i="193"/>
  <c r="M24" i="193" s="1"/>
  <c r="J24" i="193"/>
  <c r="G24" i="193"/>
  <c r="L23" i="193"/>
  <c r="K23" i="193"/>
  <c r="J23" i="193"/>
  <c r="G23" i="193"/>
  <c r="L22" i="193"/>
  <c r="K22" i="193"/>
  <c r="J22" i="193"/>
  <c r="G22" i="193"/>
  <c r="L21" i="193"/>
  <c r="K21" i="193"/>
  <c r="J21" i="193"/>
  <c r="G21" i="193"/>
  <c r="L20" i="193"/>
  <c r="K20" i="193"/>
  <c r="J20" i="193"/>
  <c r="G20" i="193"/>
  <c r="L19" i="193"/>
  <c r="K19" i="193"/>
  <c r="J19" i="193"/>
  <c r="G19" i="193"/>
  <c r="L18" i="193"/>
  <c r="K18" i="193"/>
  <c r="M18" i="193" s="1"/>
  <c r="J18" i="193"/>
  <c r="G18" i="193"/>
  <c r="L17" i="193"/>
  <c r="K17" i="193"/>
  <c r="J17" i="193"/>
  <c r="G17" i="193"/>
  <c r="L16" i="193"/>
  <c r="K16" i="193"/>
  <c r="J16" i="193"/>
  <c r="G16" i="193"/>
  <c r="L15" i="193"/>
  <c r="K15" i="193"/>
  <c r="M15" i="193" s="1"/>
  <c r="J15" i="193"/>
  <c r="G15" i="193"/>
  <c r="L14" i="193"/>
  <c r="K14" i="193"/>
  <c r="J14" i="193"/>
  <c r="G14" i="193"/>
  <c r="L13" i="193"/>
  <c r="K13" i="193"/>
  <c r="J13" i="193"/>
  <c r="G13" i="193"/>
  <c r="L12" i="193"/>
  <c r="K12" i="193"/>
  <c r="J12" i="193"/>
  <c r="G12" i="193"/>
  <c r="L11" i="193"/>
  <c r="K11" i="193"/>
  <c r="M11" i="193" s="1"/>
  <c r="J11" i="193"/>
  <c r="G11" i="193"/>
  <c r="L10" i="193"/>
  <c r="K10" i="193"/>
  <c r="M10" i="193" s="1"/>
  <c r="J10" i="193"/>
  <c r="G10" i="193"/>
  <c r="L9" i="193"/>
  <c r="K9" i="193"/>
  <c r="J9" i="193"/>
  <c r="G9" i="193"/>
  <c r="L8" i="193"/>
  <c r="K8" i="193"/>
  <c r="M8" i="193" s="1"/>
  <c r="J8" i="193"/>
  <c r="G8" i="193"/>
  <c r="D52" i="192"/>
  <c r="C52" i="192"/>
  <c r="B52" i="192"/>
  <c r="D49" i="192"/>
  <c r="C49" i="192"/>
  <c r="B49" i="192"/>
  <c r="D46" i="192"/>
  <c r="C46" i="192"/>
  <c r="B46" i="192"/>
  <c r="D43" i="192"/>
  <c r="C43" i="192"/>
  <c r="B43" i="192"/>
  <c r="D35" i="192"/>
  <c r="C35" i="192"/>
  <c r="B35" i="192"/>
  <c r="D32" i="192"/>
  <c r="C32" i="192"/>
  <c r="B32" i="192"/>
  <c r="J24" i="192"/>
  <c r="I24" i="192"/>
  <c r="H24" i="192"/>
  <c r="G24" i="192"/>
  <c r="F24" i="192"/>
  <c r="E24" i="192"/>
  <c r="M24" i="192" s="1"/>
  <c r="D24" i="192"/>
  <c r="L24" i="192" s="1"/>
  <c r="N24" i="192" s="1"/>
  <c r="C24" i="192"/>
  <c r="K24" i="192" s="1"/>
  <c r="B24" i="192"/>
  <c r="M23" i="192"/>
  <c r="L23" i="192"/>
  <c r="K23" i="192"/>
  <c r="M22" i="192"/>
  <c r="L22" i="192"/>
  <c r="K22" i="192"/>
  <c r="M21" i="192"/>
  <c r="L21" i="192"/>
  <c r="K21" i="192"/>
  <c r="M20" i="192"/>
  <c r="L20" i="192"/>
  <c r="K20" i="192"/>
  <c r="M19" i="192"/>
  <c r="L19" i="192"/>
  <c r="K19" i="192"/>
  <c r="M18" i="192"/>
  <c r="L18" i="192"/>
  <c r="K18" i="192"/>
  <c r="M17" i="192"/>
  <c r="L17" i="192"/>
  <c r="K17" i="192"/>
  <c r="M16" i="192"/>
  <c r="L16" i="192"/>
  <c r="K16" i="192"/>
  <c r="M15" i="192"/>
  <c r="L15" i="192"/>
  <c r="K15" i="192"/>
  <c r="M14" i="192"/>
  <c r="L14" i="192"/>
  <c r="K14" i="192"/>
  <c r="M13" i="192"/>
  <c r="L13" i="192"/>
  <c r="K13" i="192"/>
  <c r="M12" i="192"/>
  <c r="L12" i="192"/>
  <c r="K12" i="192"/>
  <c r="M11" i="192"/>
  <c r="L11" i="192"/>
  <c r="K11" i="192"/>
  <c r="M10" i="192"/>
  <c r="L10" i="192"/>
  <c r="K10" i="192"/>
  <c r="M9" i="192"/>
  <c r="L9" i="192"/>
  <c r="K9" i="192"/>
  <c r="M12" i="193" l="1"/>
  <c r="M19" i="193"/>
  <c r="M21" i="193"/>
  <c r="M22" i="193"/>
  <c r="M23" i="193"/>
  <c r="M33" i="193"/>
  <c r="M16" i="193"/>
  <c r="B54" i="192"/>
  <c r="N15" i="199"/>
  <c r="M15" i="199"/>
  <c r="K43" i="195"/>
  <c r="M39" i="195"/>
  <c r="L23" i="197"/>
  <c r="K11" i="210"/>
  <c r="M34" i="193"/>
  <c r="J11" i="194"/>
  <c r="J16" i="194"/>
  <c r="J34" i="194"/>
  <c r="M10" i="195"/>
  <c r="M35" i="195"/>
  <c r="D44" i="195"/>
  <c r="M13" i="220"/>
  <c r="L11" i="223"/>
  <c r="M11" i="223" s="1"/>
  <c r="D24" i="197"/>
  <c r="O14" i="199"/>
  <c r="M13" i="222"/>
  <c r="N10" i="192"/>
  <c r="N14" i="192"/>
  <c r="N18" i="192"/>
  <c r="N22" i="192"/>
  <c r="M13" i="193"/>
  <c r="M14" i="193"/>
  <c r="M20" i="193"/>
  <c r="M40" i="193"/>
  <c r="L44" i="193"/>
  <c r="I46" i="194"/>
  <c r="J10" i="194"/>
  <c r="J43" i="194"/>
  <c r="E44" i="195"/>
  <c r="I44" i="195"/>
  <c r="M41" i="195"/>
  <c r="K61" i="195"/>
  <c r="M8" i="196"/>
  <c r="M18" i="196"/>
  <c r="M20" i="196"/>
  <c r="K20" i="197"/>
  <c r="M22" i="197"/>
  <c r="M9" i="198"/>
  <c r="O8" i="199"/>
  <c r="O13" i="199"/>
  <c r="L27" i="202"/>
  <c r="M8" i="203"/>
  <c r="M11" i="204"/>
  <c r="M16" i="204"/>
  <c r="M19" i="204"/>
  <c r="M9" i="205"/>
  <c r="K18" i="208"/>
  <c r="M20" i="209"/>
  <c r="M17" i="214"/>
  <c r="M16" i="215"/>
  <c r="K19" i="215"/>
  <c r="L14" i="217"/>
  <c r="K12" i="218"/>
  <c r="M12" i="218" s="1"/>
  <c r="M9" i="223"/>
  <c r="M9" i="197"/>
  <c r="M23" i="197"/>
  <c r="L9" i="203"/>
  <c r="M9" i="203" s="1"/>
  <c r="M15" i="205"/>
  <c r="K22" i="206"/>
  <c r="M9" i="207"/>
  <c r="M9" i="209"/>
  <c r="N9" i="192"/>
  <c r="N13" i="192"/>
  <c r="N17" i="192"/>
  <c r="N21" i="192"/>
  <c r="M32" i="193"/>
  <c r="M43" i="193"/>
  <c r="J44" i="193"/>
  <c r="J19" i="194"/>
  <c r="J22" i="194"/>
  <c r="J35" i="194"/>
  <c r="M15" i="195"/>
  <c r="M18" i="195"/>
  <c r="M36" i="195"/>
  <c r="G44" i="195"/>
  <c r="L61" i="195"/>
  <c r="M12" i="196"/>
  <c r="M15" i="197"/>
  <c r="K17" i="198"/>
  <c r="M13" i="198"/>
  <c r="L9" i="201"/>
  <c r="M12" i="202"/>
  <c r="M15" i="202"/>
  <c r="M20" i="202"/>
  <c r="M23" i="202"/>
  <c r="M18" i="205"/>
  <c r="M21" i="205"/>
  <c r="K24" i="205"/>
  <c r="M24" i="205" s="1"/>
  <c r="M15" i="209"/>
  <c r="L11" i="210"/>
  <c r="M13" i="213"/>
  <c r="M11" i="214"/>
  <c r="M16" i="214"/>
  <c r="M8" i="215"/>
  <c r="L19" i="215"/>
  <c r="M8" i="217"/>
  <c r="M10" i="219"/>
  <c r="K13" i="220"/>
  <c r="K10" i="221"/>
  <c r="M8" i="204"/>
  <c r="K22" i="204"/>
  <c r="L21" i="209"/>
  <c r="C54" i="192"/>
  <c r="D54" i="192" s="1"/>
  <c r="L22" i="206"/>
  <c r="L25" i="211"/>
  <c r="N12" i="192"/>
  <c r="N16" i="192"/>
  <c r="N20" i="192"/>
  <c r="M9" i="193"/>
  <c r="M17" i="193"/>
  <c r="M31" i="193"/>
  <c r="M39" i="193"/>
  <c r="K44" i="193"/>
  <c r="J8" i="194"/>
  <c r="J15" i="194"/>
  <c r="J23" i="194"/>
  <c r="M37" i="195"/>
  <c r="M12" i="197"/>
  <c r="L17" i="198"/>
  <c r="M17" i="198" s="1"/>
  <c r="M10" i="205"/>
  <c r="M12" i="209"/>
  <c r="K21" i="209"/>
  <c r="M18" i="213"/>
  <c r="H46" i="194"/>
  <c r="L38" i="195"/>
  <c r="L44" i="195" s="1"/>
  <c r="N11" i="192"/>
  <c r="N15" i="192"/>
  <c r="N19" i="192"/>
  <c r="N23" i="192"/>
  <c r="M23" i="195"/>
  <c r="M32" i="195"/>
  <c r="K38" i="195"/>
  <c r="H24" i="197"/>
  <c r="L10" i="207"/>
  <c r="M18" i="208"/>
  <c r="L10" i="212"/>
  <c r="M14" i="217"/>
  <c r="M11" i="195"/>
  <c r="M19" i="195"/>
  <c r="M33" i="195"/>
  <c r="M9" i="196"/>
  <c r="M17" i="196"/>
  <c r="M8" i="197"/>
  <c r="M16" i="197"/>
  <c r="M21" i="197"/>
  <c r="M14" i="205"/>
  <c r="M22" i="205"/>
  <c r="M22" i="206"/>
  <c r="M8" i="207"/>
  <c r="M10" i="207" s="1"/>
  <c r="K10" i="207"/>
  <c r="M8" i="209"/>
  <c r="M16" i="209"/>
  <c r="M25" i="211"/>
  <c r="M8" i="212"/>
  <c r="M10" i="212" s="1"/>
  <c r="K10" i="212"/>
  <c r="L18" i="213"/>
  <c r="M13" i="217"/>
  <c r="K13" i="222"/>
  <c r="M11" i="224"/>
  <c r="J24" i="194"/>
  <c r="J40" i="194"/>
  <c r="M43" i="195"/>
  <c r="L21" i="196"/>
  <c r="M21" i="196" s="1"/>
  <c r="L20" i="197"/>
  <c r="B24" i="197"/>
  <c r="F24" i="197"/>
  <c r="L24" i="197" s="1"/>
  <c r="J24" i="197"/>
  <c r="M14" i="198"/>
  <c r="O9" i="199"/>
  <c r="K27" i="202"/>
  <c r="M8" i="202"/>
  <c r="M16" i="202"/>
  <c r="M24" i="202"/>
  <c r="M12" i="204"/>
  <c r="M20" i="204"/>
  <c r="L18" i="208"/>
  <c r="M10" i="213"/>
  <c r="M12" i="214"/>
  <c r="K19" i="214"/>
  <c r="M19" i="214" s="1"/>
  <c r="M13" i="215"/>
  <c r="M11" i="218"/>
  <c r="K13" i="219"/>
  <c r="M13" i="219" s="1"/>
  <c r="O15" i="199" l="1"/>
  <c r="M38" i="195"/>
  <c r="M44" i="195" s="1"/>
  <c r="M20" i="197"/>
  <c r="M44" i="193"/>
  <c r="M19" i="215"/>
  <c r="M27" i="202"/>
  <c r="M21" i="209"/>
  <c r="K44" i="195"/>
  <c r="K24" i="197"/>
  <c r="M24" i="197" s="1"/>
  <c r="J46" i="194"/>
  <c r="M22" i="204"/>
  <c r="C25" i="184" l="1"/>
  <c r="E25" i="184"/>
  <c r="F25" i="184"/>
  <c r="H25" i="184"/>
  <c r="J25" i="184" s="1"/>
  <c r="I25" i="184"/>
  <c r="K25" i="184"/>
  <c r="L25" i="184"/>
  <c r="B25" i="184"/>
  <c r="G25" i="184" l="1"/>
  <c r="O25" i="184"/>
  <c r="M25" i="184"/>
  <c r="N25" i="184"/>
  <c r="D25" i="184"/>
  <c r="G13" i="185"/>
  <c r="G14" i="185"/>
  <c r="G15" i="185"/>
  <c r="G16" i="185"/>
  <c r="G17" i="185"/>
  <c r="G18" i="185"/>
  <c r="G19" i="185"/>
  <c r="G20" i="185"/>
  <c r="G21" i="185"/>
  <c r="G22" i="185"/>
  <c r="G23" i="185"/>
  <c r="G24" i="185"/>
  <c r="G25" i="185"/>
  <c r="G26" i="185"/>
  <c r="C51" i="62"/>
  <c r="D51" i="62"/>
  <c r="E51" i="62"/>
  <c r="F51" i="62"/>
  <c r="G51" i="62"/>
  <c r="B51" i="62"/>
  <c r="C28" i="87"/>
  <c r="D28" i="87"/>
  <c r="E28" i="87"/>
  <c r="F28" i="87"/>
  <c r="G28" i="87"/>
  <c r="B28" i="87"/>
  <c r="H11" i="124"/>
  <c r="I11" i="124"/>
  <c r="J11" i="124"/>
  <c r="E19" i="116"/>
  <c r="C13" i="116"/>
  <c r="E13" i="116"/>
  <c r="F13" i="116"/>
  <c r="F19" i="116" s="1"/>
  <c r="G13" i="116"/>
  <c r="G19" i="116" s="1"/>
  <c r="B13" i="116"/>
  <c r="D11" i="116"/>
  <c r="D13" i="116" s="1"/>
  <c r="P25" i="184" l="1"/>
  <c r="H127" i="130" l="1"/>
  <c r="I127" i="130"/>
  <c r="H128" i="130"/>
  <c r="I128" i="130"/>
  <c r="C68" i="130"/>
  <c r="C130" i="130" s="1"/>
  <c r="D68" i="130"/>
  <c r="D130" i="130" s="1"/>
  <c r="E68" i="130"/>
  <c r="E130" i="130" s="1"/>
  <c r="F68" i="130"/>
  <c r="F130" i="130" s="1"/>
  <c r="G68" i="130"/>
  <c r="G130" i="130" s="1"/>
  <c r="B68" i="130"/>
  <c r="B130" i="130" s="1"/>
  <c r="J128" i="130" l="1"/>
  <c r="J127" i="130"/>
  <c r="I67" i="130"/>
  <c r="H67" i="130"/>
  <c r="J67" i="130" l="1"/>
  <c r="H13" i="185"/>
  <c r="H14" i="185"/>
  <c r="H15" i="185"/>
  <c r="H16" i="185"/>
  <c r="H17" i="185"/>
  <c r="H18" i="185"/>
  <c r="H19" i="185"/>
  <c r="H20" i="185"/>
  <c r="H21" i="185"/>
  <c r="H22" i="185"/>
  <c r="H23" i="185"/>
  <c r="H24" i="185"/>
  <c r="H25" i="185"/>
  <c r="H26" i="185"/>
  <c r="H12" i="185"/>
  <c r="G12" i="185"/>
  <c r="M51" i="89"/>
  <c r="N51" i="89"/>
  <c r="L51" i="89"/>
  <c r="M49" i="89"/>
  <c r="N49" i="89"/>
  <c r="L49" i="89"/>
  <c r="S24" i="126"/>
  <c r="T24" i="126"/>
  <c r="R24" i="126"/>
  <c r="M10" i="126" l="1"/>
  <c r="N10" i="126"/>
  <c r="L10" i="126"/>
  <c r="I101" i="130" l="1"/>
  <c r="I102" i="130"/>
  <c r="H101" i="130"/>
  <c r="J101" i="130" l="1"/>
  <c r="E11" i="189"/>
  <c r="F11" i="189"/>
  <c r="G11" i="189"/>
  <c r="B11" i="189"/>
  <c r="D10" i="189"/>
  <c r="J10" i="189" s="1"/>
  <c r="J11" i="189" s="1"/>
  <c r="C10" i="189"/>
  <c r="I10" i="189" s="1"/>
  <c r="I11" i="189" s="1"/>
  <c r="B10" i="189"/>
  <c r="J9" i="189"/>
  <c r="I9" i="189"/>
  <c r="H9" i="189"/>
  <c r="C11" i="189" l="1"/>
  <c r="D11" i="189"/>
  <c r="H10" i="189"/>
  <c r="H11" i="189" s="1"/>
  <c r="H116" i="130"/>
  <c r="I116" i="130"/>
  <c r="H117" i="130"/>
  <c r="I117" i="130"/>
  <c r="H118" i="130"/>
  <c r="I118" i="130"/>
  <c r="H119" i="130"/>
  <c r="I119" i="130"/>
  <c r="H120" i="130"/>
  <c r="I120" i="130"/>
  <c r="H121" i="130"/>
  <c r="I121" i="130"/>
  <c r="H122" i="130"/>
  <c r="I122" i="130"/>
  <c r="H123" i="130"/>
  <c r="I123" i="130"/>
  <c r="H124" i="130"/>
  <c r="I124" i="130"/>
  <c r="H125" i="130"/>
  <c r="I125" i="130"/>
  <c r="H126" i="130"/>
  <c r="I126" i="130"/>
  <c r="I115" i="130"/>
  <c r="H115" i="130"/>
  <c r="H63" i="130"/>
  <c r="I63" i="130"/>
  <c r="H64" i="130"/>
  <c r="I64" i="130"/>
  <c r="H65" i="130"/>
  <c r="I65" i="130"/>
  <c r="H66" i="130"/>
  <c r="I66" i="130"/>
  <c r="H70" i="130"/>
  <c r="I70" i="130"/>
  <c r="H71" i="130"/>
  <c r="I71" i="130"/>
  <c r="H72" i="130"/>
  <c r="I72" i="130"/>
  <c r="H73" i="130"/>
  <c r="I73" i="130"/>
  <c r="H74" i="130"/>
  <c r="I74" i="130"/>
  <c r="H75" i="130"/>
  <c r="I75" i="130"/>
  <c r="H76" i="130"/>
  <c r="I76" i="130"/>
  <c r="H77" i="130"/>
  <c r="I77" i="130"/>
  <c r="H78" i="130"/>
  <c r="I78" i="130"/>
  <c r="H79" i="130"/>
  <c r="I79" i="130"/>
  <c r="H34" i="130"/>
  <c r="I34" i="130"/>
  <c r="H35" i="130"/>
  <c r="I35" i="130"/>
  <c r="H36" i="130"/>
  <c r="I36" i="130"/>
  <c r="H37" i="130"/>
  <c r="I37" i="130"/>
  <c r="H38" i="130"/>
  <c r="I38" i="130"/>
  <c r="H39" i="130"/>
  <c r="I39" i="130"/>
  <c r="H40" i="130"/>
  <c r="I40" i="130"/>
  <c r="H41" i="130"/>
  <c r="I41" i="130"/>
  <c r="H42" i="130"/>
  <c r="I42" i="130"/>
  <c r="H43" i="130"/>
  <c r="I43" i="130"/>
  <c r="H44" i="130"/>
  <c r="I44" i="130"/>
  <c r="H45" i="130"/>
  <c r="I45" i="130"/>
  <c r="H46" i="130"/>
  <c r="I46" i="130"/>
  <c r="H47" i="130"/>
  <c r="I47" i="130"/>
  <c r="H48" i="130"/>
  <c r="I48" i="130"/>
  <c r="H49" i="130"/>
  <c r="I49" i="130"/>
  <c r="H50" i="130"/>
  <c r="I50" i="130"/>
  <c r="H51" i="130"/>
  <c r="I51" i="130"/>
  <c r="H52" i="130"/>
  <c r="I52" i="130"/>
  <c r="H53" i="130"/>
  <c r="I53" i="130"/>
  <c r="H54" i="130"/>
  <c r="I54" i="130"/>
  <c r="H55" i="130"/>
  <c r="I55" i="130"/>
  <c r="I33" i="130"/>
  <c r="H33" i="130"/>
  <c r="H10" i="130"/>
  <c r="I10" i="130"/>
  <c r="H11" i="130"/>
  <c r="I11" i="130"/>
  <c r="H12" i="130"/>
  <c r="I12" i="130"/>
  <c r="H13" i="130"/>
  <c r="I13" i="130"/>
  <c r="H14" i="130"/>
  <c r="I14" i="130"/>
  <c r="H15" i="130"/>
  <c r="I15" i="130"/>
  <c r="H16" i="130"/>
  <c r="I16" i="130"/>
  <c r="H17" i="130"/>
  <c r="I17" i="130"/>
  <c r="H18" i="130"/>
  <c r="I18" i="130"/>
  <c r="H19" i="130"/>
  <c r="I19" i="130"/>
  <c r="H20" i="130"/>
  <c r="I20" i="130"/>
  <c r="H21" i="130"/>
  <c r="I21" i="130"/>
  <c r="H22" i="130"/>
  <c r="I22" i="130"/>
  <c r="H23" i="130"/>
  <c r="I23" i="130"/>
  <c r="H24" i="130"/>
  <c r="I24" i="130"/>
  <c r="H25" i="130"/>
  <c r="I25" i="130"/>
  <c r="H26" i="130"/>
  <c r="I26" i="130"/>
  <c r="I9" i="130"/>
  <c r="H9" i="130"/>
  <c r="H33" i="128"/>
  <c r="I33" i="128"/>
  <c r="H34" i="128"/>
  <c r="I34" i="128"/>
  <c r="H36" i="128"/>
  <c r="I36" i="128"/>
  <c r="H37" i="128"/>
  <c r="I37" i="128"/>
  <c r="H38" i="128"/>
  <c r="I38" i="128"/>
  <c r="I32" i="128"/>
  <c r="H32" i="128"/>
  <c r="C35" i="128"/>
  <c r="C39" i="128" s="1"/>
  <c r="D35" i="128"/>
  <c r="D39" i="128" s="1"/>
  <c r="E35" i="128"/>
  <c r="E39" i="128" s="1"/>
  <c r="F35" i="128"/>
  <c r="F39" i="128" s="1"/>
  <c r="G35" i="128"/>
  <c r="G39" i="128" s="1"/>
  <c r="B35" i="128"/>
  <c r="B39" i="128" s="1"/>
  <c r="C19" i="128"/>
  <c r="D19" i="128"/>
  <c r="E19" i="128"/>
  <c r="F19" i="128"/>
  <c r="G19" i="128"/>
  <c r="B19" i="128"/>
  <c r="C14" i="128"/>
  <c r="D14" i="128"/>
  <c r="E14" i="128"/>
  <c r="F14" i="128"/>
  <c r="G14" i="128"/>
  <c r="B14" i="128"/>
  <c r="H38" i="74"/>
  <c r="I38" i="74"/>
  <c r="H39" i="74"/>
  <c r="I39" i="74"/>
  <c r="H40" i="74"/>
  <c r="I40" i="74"/>
  <c r="H41" i="74"/>
  <c r="I41" i="74"/>
  <c r="H42" i="74"/>
  <c r="I42" i="74"/>
  <c r="H44" i="74"/>
  <c r="I44" i="74"/>
  <c r="H45" i="74"/>
  <c r="I45" i="74"/>
  <c r="J45" i="74" s="1"/>
  <c r="I37" i="74"/>
  <c r="H37" i="74"/>
  <c r="J37" i="74" s="1"/>
  <c r="C43" i="74"/>
  <c r="C46" i="74" s="1"/>
  <c r="D43" i="74"/>
  <c r="D46" i="74" s="1"/>
  <c r="B43" i="74"/>
  <c r="H43" i="74" s="1"/>
  <c r="C21" i="74"/>
  <c r="D21" i="74"/>
  <c r="E21" i="74"/>
  <c r="F21" i="74"/>
  <c r="G21" i="74"/>
  <c r="B21" i="74"/>
  <c r="H10" i="74"/>
  <c r="I10" i="74"/>
  <c r="H11" i="74"/>
  <c r="J11" i="74" s="1"/>
  <c r="I11" i="74"/>
  <c r="H12" i="74"/>
  <c r="I12" i="74"/>
  <c r="H13" i="74"/>
  <c r="H54" i="74" s="1"/>
  <c r="I13" i="74"/>
  <c r="H14" i="74"/>
  <c r="H55" i="74" s="1"/>
  <c r="I14" i="74"/>
  <c r="H15" i="74"/>
  <c r="I15" i="74"/>
  <c r="I9" i="74"/>
  <c r="H9" i="74"/>
  <c r="C16" i="74"/>
  <c r="C22" i="74" s="1"/>
  <c r="D16" i="74"/>
  <c r="D22" i="74" s="1"/>
  <c r="E16" i="74"/>
  <c r="E22" i="74" s="1"/>
  <c r="F16" i="74"/>
  <c r="F22" i="74" s="1"/>
  <c r="G16" i="74"/>
  <c r="G22" i="74" s="1"/>
  <c r="B16" i="74"/>
  <c r="H37" i="89"/>
  <c r="I37" i="89"/>
  <c r="H38" i="89"/>
  <c r="J38" i="89" s="1"/>
  <c r="I38" i="89"/>
  <c r="H39" i="89"/>
  <c r="I39" i="89"/>
  <c r="H40" i="89"/>
  <c r="I40" i="89"/>
  <c r="H41" i="89"/>
  <c r="I41" i="89"/>
  <c r="H42" i="89"/>
  <c r="J42" i="89" s="1"/>
  <c r="I42" i="89"/>
  <c r="H43" i="89"/>
  <c r="I43" i="89"/>
  <c r="H44" i="89"/>
  <c r="I44" i="89"/>
  <c r="H45" i="89"/>
  <c r="I45" i="89"/>
  <c r="H47" i="89"/>
  <c r="L43" i="89" s="1"/>
  <c r="I47" i="89"/>
  <c r="H48" i="89"/>
  <c r="I48" i="89"/>
  <c r="I36" i="89"/>
  <c r="M36" i="89" s="1"/>
  <c r="H36" i="89"/>
  <c r="G49" i="89"/>
  <c r="C46" i="89"/>
  <c r="C49" i="89" s="1"/>
  <c r="D46" i="89"/>
  <c r="D49" i="89" s="1"/>
  <c r="E46" i="89"/>
  <c r="H46" i="89" s="1"/>
  <c r="F46" i="89"/>
  <c r="G46" i="89"/>
  <c r="B46" i="89"/>
  <c r="B49" i="89" s="1"/>
  <c r="C26" i="89"/>
  <c r="D26" i="89"/>
  <c r="E26" i="89"/>
  <c r="F26" i="89"/>
  <c r="G26" i="89"/>
  <c r="B26" i="89"/>
  <c r="C20" i="89"/>
  <c r="D20" i="89"/>
  <c r="E20" i="89"/>
  <c r="F20" i="89"/>
  <c r="G20" i="89"/>
  <c r="B20" i="89"/>
  <c r="E28" i="126"/>
  <c r="C26" i="126"/>
  <c r="C28" i="126" s="1"/>
  <c r="D26" i="126"/>
  <c r="D28" i="126" s="1"/>
  <c r="E26" i="126"/>
  <c r="F26" i="126"/>
  <c r="F28" i="126" s="1"/>
  <c r="G26" i="126"/>
  <c r="G28" i="126" s="1"/>
  <c r="B26" i="126"/>
  <c r="B28" i="126" s="1"/>
  <c r="C19" i="126"/>
  <c r="D19" i="126"/>
  <c r="D20" i="126" s="1"/>
  <c r="E19" i="126"/>
  <c r="E20" i="126" s="1"/>
  <c r="F19" i="126"/>
  <c r="G19" i="126"/>
  <c r="B19" i="126"/>
  <c r="C14" i="126"/>
  <c r="C20" i="126" s="1"/>
  <c r="D14" i="126"/>
  <c r="E14" i="126"/>
  <c r="F14" i="126"/>
  <c r="G14" i="126"/>
  <c r="G20" i="126" s="1"/>
  <c r="B14" i="126"/>
  <c r="C28" i="122"/>
  <c r="D28" i="122"/>
  <c r="E28" i="122"/>
  <c r="F28" i="122"/>
  <c r="G28" i="122"/>
  <c r="B28" i="122"/>
  <c r="B29" i="122" s="1"/>
  <c r="C22" i="122"/>
  <c r="D22" i="122"/>
  <c r="E22" i="122"/>
  <c r="F22" i="122"/>
  <c r="G22" i="122"/>
  <c r="B22" i="122"/>
  <c r="J35" i="120"/>
  <c r="J36" i="120"/>
  <c r="J37" i="120"/>
  <c r="J38" i="120"/>
  <c r="J39" i="120"/>
  <c r="J40" i="120"/>
  <c r="J41" i="120"/>
  <c r="J34" i="120"/>
  <c r="H35" i="120"/>
  <c r="I35" i="120"/>
  <c r="H36" i="120"/>
  <c r="I36" i="120"/>
  <c r="H37" i="120"/>
  <c r="I37" i="120"/>
  <c r="H38" i="120"/>
  <c r="I38" i="120"/>
  <c r="H39" i="120"/>
  <c r="I39" i="120"/>
  <c r="H40" i="120"/>
  <c r="I40" i="120"/>
  <c r="H41" i="120"/>
  <c r="I41" i="120"/>
  <c r="I34" i="120"/>
  <c r="H10" i="120"/>
  <c r="I10" i="120"/>
  <c r="H11" i="120"/>
  <c r="I11" i="120"/>
  <c r="H12" i="120"/>
  <c r="I12" i="120"/>
  <c r="H13" i="120"/>
  <c r="I13" i="120"/>
  <c r="H14" i="120"/>
  <c r="I14" i="120"/>
  <c r="H15" i="120"/>
  <c r="I15" i="120"/>
  <c r="H16" i="120"/>
  <c r="I16" i="120"/>
  <c r="H17" i="120"/>
  <c r="I17" i="120"/>
  <c r="H18" i="120"/>
  <c r="I18" i="120"/>
  <c r="H19" i="120"/>
  <c r="I19" i="120"/>
  <c r="H20" i="120"/>
  <c r="I20" i="120"/>
  <c r="H21" i="120"/>
  <c r="I21" i="120"/>
  <c r="H22" i="120"/>
  <c r="I22" i="120"/>
  <c r="H23" i="120"/>
  <c r="I23" i="120"/>
  <c r="I9" i="120"/>
  <c r="H9" i="120"/>
  <c r="J11" i="118"/>
  <c r="H10" i="118"/>
  <c r="J10" i="118" s="1"/>
  <c r="I10" i="118"/>
  <c r="H11" i="118"/>
  <c r="I11" i="118"/>
  <c r="H12" i="118"/>
  <c r="J12" i="118" s="1"/>
  <c r="I12" i="118"/>
  <c r="H13" i="118"/>
  <c r="I13" i="118"/>
  <c r="H14" i="118"/>
  <c r="J14" i="118" s="1"/>
  <c r="I14" i="118"/>
  <c r="H15" i="118"/>
  <c r="J15" i="118" s="1"/>
  <c r="I15" i="118"/>
  <c r="H16" i="118"/>
  <c r="J16" i="118" s="1"/>
  <c r="I16" i="118"/>
  <c r="H17" i="118"/>
  <c r="I17" i="118"/>
  <c r="H18" i="118"/>
  <c r="J18" i="118" s="1"/>
  <c r="I18" i="118"/>
  <c r="H19" i="118"/>
  <c r="J19" i="118" s="1"/>
  <c r="I19" i="118"/>
  <c r="H20" i="118"/>
  <c r="J20" i="118" s="1"/>
  <c r="I20" i="118"/>
  <c r="H21" i="118"/>
  <c r="I21" i="118"/>
  <c r="H22" i="118"/>
  <c r="J22" i="118" s="1"/>
  <c r="I22" i="118"/>
  <c r="H23" i="118"/>
  <c r="J23" i="118" s="1"/>
  <c r="I23" i="118"/>
  <c r="I24" i="118"/>
  <c r="I9" i="118"/>
  <c r="H9" i="118"/>
  <c r="J9" i="118" s="1"/>
  <c r="C24" i="118"/>
  <c r="D24" i="118"/>
  <c r="E24" i="118"/>
  <c r="F24" i="118"/>
  <c r="G24" i="118"/>
  <c r="B24" i="118"/>
  <c r="H24" i="118" s="1"/>
  <c r="J24" i="118" s="1"/>
  <c r="J12" i="116"/>
  <c r="H12" i="116"/>
  <c r="I12" i="116"/>
  <c r="C50" i="112"/>
  <c r="D50" i="112"/>
  <c r="E50" i="112"/>
  <c r="F50" i="112"/>
  <c r="G50" i="112"/>
  <c r="B50" i="112"/>
  <c r="H41" i="112"/>
  <c r="I41" i="112"/>
  <c r="H42" i="112"/>
  <c r="I42" i="112"/>
  <c r="H43" i="112"/>
  <c r="I43" i="112"/>
  <c r="H44" i="112"/>
  <c r="I44" i="112"/>
  <c r="H45" i="112"/>
  <c r="I45" i="112"/>
  <c r="H46" i="112"/>
  <c r="I46" i="112"/>
  <c r="H47" i="112"/>
  <c r="I47" i="112"/>
  <c r="H48" i="112"/>
  <c r="I48" i="112"/>
  <c r="H49" i="112"/>
  <c r="I49" i="112"/>
  <c r="J49" i="112" s="1"/>
  <c r="I40" i="112"/>
  <c r="H40" i="112"/>
  <c r="J40" i="112" s="1"/>
  <c r="C27" i="112"/>
  <c r="D27" i="112"/>
  <c r="E27" i="112"/>
  <c r="F27" i="112"/>
  <c r="G27" i="112"/>
  <c r="B27" i="112"/>
  <c r="H10" i="112"/>
  <c r="I10" i="112"/>
  <c r="H11" i="112"/>
  <c r="I11" i="112"/>
  <c r="H12" i="112"/>
  <c r="I12" i="112"/>
  <c r="H13" i="112"/>
  <c r="I13" i="112"/>
  <c r="H14" i="112"/>
  <c r="I14" i="112"/>
  <c r="H15" i="112"/>
  <c r="I15" i="112"/>
  <c r="H16" i="112"/>
  <c r="I16" i="112"/>
  <c r="H17" i="112"/>
  <c r="I17" i="112"/>
  <c r="H18" i="112"/>
  <c r="I18" i="112"/>
  <c r="H19" i="112"/>
  <c r="I19" i="112"/>
  <c r="H20" i="112"/>
  <c r="I20" i="112"/>
  <c r="H21" i="112"/>
  <c r="I21" i="112"/>
  <c r="H22" i="112"/>
  <c r="I22" i="112"/>
  <c r="H23" i="112"/>
  <c r="I23" i="112"/>
  <c r="H24" i="112"/>
  <c r="I24" i="112"/>
  <c r="H25" i="112"/>
  <c r="I25" i="112"/>
  <c r="H26" i="112"/>
  <c r="I26" i="112"/>
  <c r="I9" i="112"/>
  <c r="H9" i="112"/>
  <c r="J9" i="112" s="1"/>
  <c r="C36" i="110"/>
  <c r="D36" i="110"/>
  <c r="E36" i="110"/>
  <c r="F36" i="110"/>
  <c r="G36" i="110"/>
  <c r="B36" i="110"/>
  <c r="J34" i="110"/>
  <c r="H28" i="110"/>
  <c r="I28" i="110"/>
  <c r="H29" i="110"/>
  <c r="I29" i="110"/>
  <c r="H30" i="110"/>
  <c r="J30" i="110" s="1"/>
  <c r="I30" i="110"/>
  <c r="H31" i="110"/>
  <c r="I31" i="110"/>
  <c r="H32" i="110"/>
  <c r="I32" i="110"/>
  <c r="H33" i="110"/>
  <c r="I33" i="110"/>
  <c r="H34" i="110"/>
  <c r="I34" i="110"/>
  <c r="H35" i="110"/>
  <c r="I35" i="110"/>
  <c r="I27" i="110"/>
  <c r="H27" i="110"/>
  <c r="J27" i="110" s="1"/>
  <c r="J31" i="179"/>
  <c r="J32" i="179"/>
  <c r="H31" i="179"/>
  <c r="I31" i="179"/>
  <c r="H32" i="179"/>
  <c r="I32" i="179"/>
  <c r="H33" i="179"/>
  <c r="I33" i="179"/>
  <c r="B34" i="179"/>
  <c r="H34" i="179" s="1"/>
  <c r="C34" i="179"/>
  <c r="I34" i="179" s="1"/>
  <c r="D34" i="179"/>
  <c r="H10" i="108"/>
  <c r="J10" i="108" s="1"/>
  <c r="I10" i="108"/>
  <c r="H11" i="108"/>
  <c r="J11" i="108" s="1"/>
  <c r="I11" i="108"/>
  <c r="H12" i="108"/>
  <c r="J12" i="108" s="1"/>
  <c r="I12" i="108"/>
  <c r="H13" i="108"/>
  <c r="I13" i="108"/>
  <c r="H14" i="108"/>
  <c r="J14" i="108" s="1"/>
  <c r="I14" i="108"/>
  <c r="I9" i="108"/>
  <c r="H9" i="108"/>
  <c r="J49" i="87"/>
  <c r="H39" i="87"/>
  <c r="I39" i="87"/>
  <c r="H40" i="87"/>
  <c r="I40" i="87"/>
  <c r="H41" i="87"/>
  <c r="I41" i="87"/>
  <c r="H42" i="87"/>
  <c r="I42" i="87"/>
  <c r="H43" i="87"/>
  <c r="I43" i="87"/>
  <c r="H44" i="87"/>
  <c r="I44" i="87"/>
  <c r="H45" i="87"/>
  <c r="I45" i="87"/>
  <c r="H46" i="87"/>
  <c r="I46" i="87"/>
  <c r="H47" i="87"/>
  <c r="I47" i="87"/>
  <c r="H48" i="87"/>
  <c r="I48" i="87"/>
  <c r="H49" i="87"/>
  <c r="I49" i="87"/>
  <c r="I38" i="87"/>
  <c r="H38" i="87"/>
  <c r="J38" i="87" s="1"/>
  <c r="B50" i="87"/>
  <c r="H50" i="87" s="1"/>
  <c r="C50" i="87"/>
  <c r="I50" i="87" s="1"/>
  <c r="D50" i="87"/>
  <c r="E51" i="87"/>
  <c r="J27" i="87"/>
  <c r="H27" i="87"/>
  <c r="I27" i="87"/>
  <c r="C14" i="103"/>
  <c r="D14" i="103"/>
  <c r="E14" i="103"/>
  <c r="F14" i="103"/>
  <c r="G14" i="103"/>
  <c r="B14" i="103"/>
  <c r="H10" i="103"/>
  <c r="I10" i="103"/>
  <c r="H11" i="103"/>
  <c r="I11" i="103"/>
  <c r="J11" i="103" s="1"/>
  <c r="H12" i="103"/>
  <c r="I12" i="103"/>
  <c r="H13" i="103"/>
  <c r="I13" i="103"/>
  <c r="I9" i="103"/>
  <c r="H9" i="103"/>
  <c r="C42" i="85"/>
  <c r="D42" i="85"/>
  <c r="E42" i="85"/>
  <c r="E43" i="85" s="1"/>
  <c r="F42" i="85"/>
  <c r="G42" i="85"/>
  <c r="B42" i="85"/>
  <c r="C27" i="85"/>
  <c r="D27" i="85"/>
  <c r="D43" i="85" s="1"/>
  <c r="E27" i="85"/>
  <c r="F27" i="85"/>
  <c r="G27" i="85"/>
  <c r="B27" i="85"/>
  <c r="C22" i="99"/>
  <c r="D22" i="99"/>
  <c r="D23" i="99" s="1"/>
  <c r="E22" i="99"/>
  <c r="F22" i="99"/>
  <c r="G22" i="99"/>
  <c r="B22" i="99"/>
  <c r="B23" i="99" s="1"/>
  <c r="H18" i="99"/>
  <c r="J18" i="99" s="1"/>
  <c r="I18" i="99"/>
  <c r="H19" i="99"/>
  <c r="J19" i="99" s="1"/>
  <c r="I19" i="99"/>
  <c r="H20" i="99"/>
  <c r="J20" i="99" s="1"/>
  <c r="I20" i="99"/>
  <c r="H21" i="99"/>
  <c r="I21" i="99"/>
  <c r="I17" i="99"/>
  <c r="H17" i="99"/>
  <c r="C15" i="99"/>
  <c r="D15" i="99"/>
  <c r="E15" i="99"/>
  <c r="F15" i="99"/>
  <c r="G15" i="99"/>
  <c r="B15" i="99"/>
  <c r="I10" i="99"/>
  <c r="J10" i="99" s="1"/>
  <c r="I11" i="99"/>
  <c r="I12" i="99"/>
  <c r="I13" i="99"/>
  <c r="I14" i="99"/>
  <c r="J14" i="99" s="1"/>
  <c r="H10" i="99"/>
  <c r="H11" i="99"/>
  <c r="J11" i="99" s="1"/>
  <c r="H12" i="99"/>
  <c r="J12" i="99" s="1"/>
  <c r="H13" i="99"/>
  <c r="J13" i="99" s="1"/>
  <c r="H14" i="99"/>
  <c r="H41" i="62"/>
  <c r="I41" i="62"/>
  <c r="H42" i="62"/>
  <c r="J42" i="62" s="1"/>
  <c r="I42" i="62"/>
  <c r="H43" i="62"/>
  <c r="I43" i="62"/>
  <c r="H44" i="62"/>
  <c r="J44" i="62" s="1"/>
  <c r="I44" i="62"/>
  <c r="H45" i="62"/>
  <c r="I45" i="62"/>
  <c r="H46" i="62"/>
  <c r="J46" i="62" s="1"/>
  <c r="I46" i="62"/>
  <c r="H47" i="62"/>
  <c r="I47" i="62"/>
  <c r="H48" i="62"/>
  <c r="J48" i="62" s="1"/>
  <c r="I48" i="62"/>
  <c r="H49" i="62"/>
  <c r="J49" i="62" s="1"/>
  <c r="I49" i="62"/>
  <c r="H50" i="62"/>
  <c r="J50" i="62" s="1"/>
  <c r="I50" i="62"/>
  <c r="I40" i="62"/>
  <c r="I51" i="62" s="1"/>
  <c r="H40" i="62"/>
  <c r="C50" i="60"/>
  <c r="D50" i="60"/>
  <c r="E50" i="60"/>
  <c r="F50" i="60"/>
  <c r="G50" i="60"/>
  <c r="B50" i="60"/>
  <c r="H48" i="60"/>
  <c r="I48" i="60"/>
  <c r="H40" i="60"/>
  <c r="I40" i="60"/>
  <c r="J40" i="60" s="1"/>
  <c r="H41" i="60"/>
  <c r="I41" i="60"/>
  <c r="H42" i="60"/>
  <c r="I42" i="60"/>
  <c r="H43" i="60"/>
  <c r="I43" i="60"/>
  <c r="H44" i="60"/>
  <c r="I44" i="60"/>
  <c r="J44" i="60" s="1"/>
  <c r="H45" i="60"/>
  <c r="I45" i="60"/>
  <c r="H46" i="60"/>
  <c r="I46" i="60"/>
  <c r="H47" i="60"/>
  <c r="I47" i="60"/>
  <c r="H49" i="60"/>
  <c r="I49" i="60"/>
  <c r="H39" i="60"/>
  <c r="H50" i="60" s="1"/>
  <c r="H22" i="60"/>
  <c r="I22" i="60"/>
  <c r="J22" i="60"/>
  <c r="J42" i="91"/>
  <c r="H38" i="91"/>
  <c r="J38" i="91" s="1"/>
  <c r="I38" i="91"/>
  <c r="H39" i="91"/>
  <c r="I39" i="91"/>
  <c r="H40" i="91"/>
  <c r="J40" i="91" s="1"/>
  <c r="I40" i="91"/>
  <c r="H41" i="91"/>
  <c r="J41" i="91" s="1"/>
  <c r="I41" i="91"/>
  <c r="H42" i="91"/>
  <c r="I42" i="91"/>
  <c r="H43" i="91"/>
  <c r="I43" i="91"/>
  <c r="I37" i="91"/>
  <c r="H37" i="91"/>
  <c r="J37" i="91" s="1"/>
  <c r="C44" i="91"/>
  <c r="I44" i="91" s="1"/>
  <c r="D44" i="91"/>
  <c r="E44" i="91"/>
  <c r="F44" i="91"/>
  <c r="G44" i="91"/>
  <c r="B44" i="91"/>
  <c r="C11" i="181"/>
  <c r="D11" i="181"/>
  <c r="E11" i="181"/>
  <c r="F11" i="181"/>
  <c r="G11" i="181"/>
  <c r="B11" i="181"/>
  <c r="C47" i="141"/>
  <c r="D47" i="141"/>
  <c r="E47" i="141"/>
  <c r="F47" i="141"/>
  <c r="G47" i="141"/>
  <c r="B47" i="141"/>
  <c r="E48" i="141"/>
  <c r="F48" i="141"/>
  <c r="G48" i="141"/>
  <c r="H41" i="141"/>
  <c r="I41" i="141"/>
  <c r="H42" i="141"/>
  <c r="I42" i="141"/>
  <c r="H43" i="141"/>
  <c r="I43" i="141"/>
  <c r="H44" i="141"/>
  <c r="I44" i="141"/>
  <c r="J44" i="141" s="1"/>
  <c r="H45" i="141"/>
  <c r="I45" i="141"/>
  <c r="H46" i="141"/>
  <c r="I46" i="141"/>
  <c r="I40" i="141"/>
  <c r="H40" i="141"/>
  <c r="J10" i="95"/>
  <c r="H10" i="95"/>
  <c r="I10" i="95"/>
  <c r="C18" i="95"/>
  <c r="D18" i="95"/>
  <c r="E18" i="95"/>
  <c r="F18" i="95"/>
  <c r="G18" i="95"/>
  <c r="B18" i="95"/>
  <c r="C54" i="39"/>
  <c r="D54" i="39"/>
  <c r="E54" i="39"/>
  <c r="F54" i="39"/>
  <c r="G54" i="39"/>
  <c r="B54" i="39"/>
  <c r="H39" i="39"/>
  <c r="I39" i="39"/>
  <c r="H40" i="39"/>
  <c r="I40" i="39"/>
  <c r="H41" i="39"/>
  <c r="I41" i="39"/>
  <c r="H42" i="39"/>
  <c r="I42" i="39"/>
  <c r="H43" i="39"/>
  <c r="I43" i="39"/>
  <c r="H44" i="39"/>
  <c r="I44" i="39"/>
  <c r="H45" i="39"/>
  <c r="I45" i="39"/>
  <c r="H46" i="39"/>
  <c r="I46" i="39"/>
  <c r="H47" i="39"/>
  <c r="J47" i="39" s="1"/>
  <c r="I47" i="39"/>
  <c r="H48" i="39"/>
  <c r="I48" i="39"/>
  <c r="H49" i="39"/>
  <c r="I49" i="39"/>
  <c r="H51" i="39"/>
  <c r="I51" i="39"/>
  <c r="H52" i="39"/>
  <c r="I52" i="39"/>
  <c r="H53" i="39"/>
  <c r="I53" i="39"/>
  <c r="I38" i="39"/>
  <c r="J38" i="39" s="1"/>
  <c r="H38" i="39"/>
  <c r="C50" i="39"/>
  <c r="D50" i="39"/>
  <c r="E50" i="39"/>
  <c r="F50" i="39"/>
  <c r="G50" i="39"/>
  <c r="I50" i="39" s="1"/>
  <c r="B50" i="39"/>
  <c r="C26" i="39"/>
  <c r="D26" i="39"/>
  <c r="E26" i="39"/>
  <c r="F26" i="39"/>
  <c r="G26" i="39"/>
  <c r="B26" i="39"/>
  <c r="C23" i="39"/>
  <c r="D23" i="39"/>
  <c r="E23" i="39"/>
  <c r="F23" i="39"/>
  <c r="G23" i="39"/>
  <c r="B23" i="39"/>
  <c r="I22" i="39"/>
  <c r="J22" i="39" s="1"/>
  <c r="H22" i="39"/>
  <c r="J26" i="130" l="1"/>
  <c r="J24" i="130"/>
  <c r="J22" i="130"/>
  <c r="J20" i="130"/>
  <c r="J18" i="130"/>
  <c r="J16" i="130"/>
  <c r="J14" i="130"/>
  <c r="J12" i="130"/>
  <c r="J10" i="130"/>
  <c r="J55" i="130"/>
  <c r="J53" i="130"/>
  <c r="J51" i="130"/>
  <c r="J49" i="130"/>
  <c r="J46" i="130"/>
  <c r="J44" i="130"/>
  <c r="J42" i="130"/>
  <c r="J40" i="130"/>
  <c r="J38" i="130"/>
  <c r="J36" i="130"/>
  <c r="J34" i="130"/>
  <c r="J79" i="130"/>
  <c r="J77" i="130"/>
  <c r="J75" i="130"/>
  <c r="J73" i="130"/>
  <c r="J71" i="130"/>
  <c r="J66" i="130"/>
  <c r="J64" i="130"/>
  <c r="J126" i="130"/>
  <c r="J125" i="130"/>
  <c r="J124" i="130"/>
  <c r="J123" i="130"/>
  <c r="J122" i="130"/>
  <c r="J121" i="130"/>
  <c r="J120" i="130"/>
  <c r="J119" i="130"/>
  <c r="J118" i="130"/>
  <c r="J117" i="130"/>
  <c r="J116" i="130"/>
  <c r="F23" i="99"/>
  <c r="J15" i="74"/>
  <c r="H56" i="74"/>
  <c r="H54" i="39"/>
  <c r="J39" i="39"/>
  <c r="J46" i="141"/>
  <c r="J42" i="141"/>
  <c r="J47" i="60"/>
  <c r="J45" i="60"/>
  <c r="J43" i="60"/>
  <c r="J41" i="60"/>
  <c r="H22" i="99"/>
  <c r="G23" i="99"/>
  <c r="C23" i="99"/>
  <c r="B43" i="85"/>
  <c r="I14" i="103"/>
  <c r="J12" i="103"/>
  <c r="J10" i="103"/>
  <c r="J48" i="87"/>
  <c r="J46" i="87"/>
  <c r="J44" i="87"/>
  <c r="J42" i="87"/>
  <c r="J40" i="87"/>
  <c r="J9" i="108"/>
  <c r="J13" i="108"/>
  <c r="J35" i="110"/>
  <c r="J33" i="110"/>
  <c r="J31" i="110"/>
  <c r="J29" i="110"/>
  <c r="J45" i="112"/>
  <c r="J43" i="112"/>
  <c r="J41" i="112"/>
  <c r="J21" i="118"/>
  <c r="J17" i="118"/>
  <c r="J13" i="118"/>
  <c r="J9" i="120"/>
  <c r="J48" i="89"/>
  <c r="J45" i="89"/>
  <c r="J43" i="89"/>
  <c r="M38" i="89"/>
  <c r="J41" i="89"/>
  <c r="J39" i="89"/>
  <c r="J37" i="89"/>
  <c r="H51" i="74"/>
  <c r="I55" i="74"/>
  <c r="I53" i="74"/>
  <c r="G43" i="85"/>
  <c r="C43" i="85"/>
  <c r="L38" i="89"/>
  <c r="J9" i="74"/>
  <c r="J51" i="74" s="1"/>
  <c r="I51" i="74"/>
  <c r="H53" i="74"/>
  <c r="J32" i="128"/>
  <c r="I47" i="141"/>
  <c r="J45" i="141"/>
  <c r="J43" i="141"/>
  <c r="J41" i="141"/>
  <c r="J39" i="91"/>
  <c r="J40" i="62"/>
  <c r="H51" i="62"/>
  <c r="E23" i="99"/>
  <c r="F43" i="85"/>
  <c r="J13" i="103"/>
  <c r="J47" i="87"/>
  <c r="J45" i="87"/>
  <c r="J43" i="87"/>
  <c r="J41" i="87"/>
  <c r="J39" i="87"/>
  <c r="J32" i="110"/>
  <c r="J28" i="110"/>
  <c r="J48" i="112"/>
  <c r="J46" i="112"/>
  <c r="J44" i="112"/>
  <c r="J42" i="112"/>
  <c r="E29" i="126"/>
  <c r="I46" i="89"/>
  <c r="J36" i="89"/>
  <c r="N36" i="89" s="1"/>
  <c r="L36" i="89"/>
  <c r="J47" i="89"/>
  <c r="N43" i="89" s="1"/>
  <c r="M43" i="89"/>
  <c r="J44" i="89"/>
  <c r="J40" i="89"/>
  <c r="I56" i="74"/>
  <c r="I54" i="74"/>
  <c r="J47" i="62"/>
  <c r="I68" i="130"/>
  <c r="J9" i="130"/>
  <c r="H68" i="130"/>
  <c r="J33" i="130"/>
  <c r="J115" i="130"/>
  <c r="G29" i="126"/>
  <c r="C29" i="126"/>
  <c r="B20" i="126"/>
  <c r="B29" i="126" s="1"/>
  <c r="F20" i="126"/>
  <c r="J25" i="130"/>
  <c r="J23" i="130"/>
  <c r="J21" i="130"/>
  <c r="J19" i="130"/>
  <c r="J17" i="130"/>
  <c r="J15" i="130"/>
  <c r="J13" i="130"/>
  <c r="J11" i="130"/>
  <c r="J54" i="130"/>
  <c r="J52" i="130"/>
  <c r="J50" i="130"/>
  <c r="J48" i="130"/>
  <c r="J47" i="130"/>
  <c r="J45" i="130"/>
  <c r="J43" i="130"/>
  <c r="J41" i="130"/>
  <c r="J39" i="130"/>
  <c r="J37" i="130"/>
  <c r="J35" i="130"/>
  <c r="J78" i="130"/>
  <c r="J76" i="130"/>
  <c r="J74" i="130"/>
  <c r="J72" i="130"/>
  <c r="J70" i="130"/>
  <c r="J65" i="130"/>
  <c r="J63" i="130"/>
  <c r="F20" i="128"/>
  <c r="F40" i="128" s="1"/>
  <c r="B20" i="128"/>
  <c r="B40" i="128" s="1"/>
  <c r="D20" i="128"/>
  <c r="J33" i="128"/>
  <c r="E20" i="128"/>
  <c r="E40" i="128" s="1"/>
  <c r="G20" i="128"/>
  <c r="G40" i="128" s="1"/>
  <c r="C20" i="128"/>
  <c r="C40" i="128" s="1"/>
  <c r="D40" i="128"/>
  <c r="J38" i="128"/>
  <c r="J34" i="128"/>
  <c r="J37" i="128"/>
  <c r="J36" i="128"/>
  <c r="I35" i="128"/>
  <c r="I39" i="128" s="1"/>
  <c r="H35" i="128"/>
  <c r="B22" i="74"/>
  <c r="J40" i="74"/>
  <c r="J46" i="89"/>
  <c r="F49" i="89"/>
  <c r="E49" i="89"/>
  <c r="C47" i="74"/>
  <c r="I47" i="74" s="1"/>
  <c r="I43" i="74"/>
  <c r="J14" i="74"/>
  <c r="J12" i="74"/>
  <c r="J10" i="74"/>
  <c r="B46" i="74"/>
  <c r="H46" i="74" s="1"/>
  <c r="J42" i="74"/>
  <c r="J38" i="74"/>
  <c r="J13" i="74"/>
  <c r="D47" i="74"/>
  <c r="J44" i="74"/>
  <c r="J41" i="74"/>
  <c r="J39" i="74"/>
  <c r="J43" i="74"/>
  <c r="I46" i="74"/>
  <c r="I16" i="74"/>
  <c r="H16" i="74"/>
  <c r="B27" i="89"/>
  <c r="B50" i="89" s="1"/>
  <c r="D27" i="89"/>
  <c r="D50" i="89" s="1"/>
  <c r="F27" i="89"/>
  <c r="G27" i="89"/>
  <c r="G50" i="89" s="1"/>
  <c r="C27" i="89"/>
  <c r="C50" i="89" s="1"/>
  <c r="E27" i="89"/>
  <c r="D29" i="126"/>
  <c r="F29" i="126"/>
  <c r="J23" i="120"/>
  <c r="J21" i="120"/>
  <c r="J19" i="120"/>
  <c r="J17" i="120"/>
  <c r="J15" i="120"/>
  <c r="J13" i="120"/>
  <c r="J11" i="120"/>
  <c r="J22" i="120"/>
  <c r="J20" i="120"/>
  <c r="J18" i="120"/>
  <c r="J16" i="120"/>
  <c r="J14" i="120"/>
  <c r="J12" i="120"/>
  <c r="J10" i="120"/>
  <c r="H50" i="112"/>
  <c r="I50" i="112"/>
  <c r="J47" i="112"/>
  <c r="J50" i="112" s="1"/>
  <c r="J26" i="112"/>
  <c r="J24" i="112"/>
  <c r="J22" i="112"/>
  <c r="J20" i="112"/>
  <c r="J18" i="112"/>
  <c r="J16" i="112"/>
  <c r="J14" i="112"/>
  <c r="J12" i="112"/>
  <c r="J10" i="112"/>
  <c r="J25" i="112"/>
  <c r="J23" i="112"/>
  <c r="J21" i="112"/>
  <c r="J19" i="112"/>
  <c r="J17" i="112"/>
  <c r="J13" i="112"/>
  <c r="J11" i="112"/>
  <c r="I27" i="112"/>
  <c r="H27" i="112"/>
  <c r="J15" i="112"/>
  <c r="J36" i="110"/>
  <c r="H36" i="110"/>
  <c r="I36" i="110"/>
  <c r="J50" i="87"/>
  <c r="D51" i="87"/>
  <c r="B51" i="87"/>
  <c r="C51" i="87"/>
  <c r="H14" i="103"/>
  <c r="J9" i="103"/>
  <c r="J14" i="103" s="1"/>
  <c r="I22" i="99"/>
  <c r="J17" i="99"/>
  <c r="J21" i="99"/>
  <c r="J45" i="62"/>
  <c r="J43" i="62"/>
  <c r="J41" i="62"/>
  <c r="J48" i="60"/>
  <c r="J49" i="60"/>
  <c r="J46" i="60"/>
  <c r="J42" i="60"/>
  <c r="J43" i="91"/>
  <c r="H44" i="91"/>
  <c r="J44" i="91" s="1"/>
  <c r="H47" i="141"/>
  <c r="J40" i="141"/>
  <c r="J47" i="141" s="1"/>
  <c r="J53" i="39"/>
  <c r="J51" i="39"/>
  <c r="J48" i="39"/>
  <c r="J42" i="39"/>
  <c r="I54" i="39"/>
  <c r="J52" i="39"/>
  <c r="J49" i="39"/>
  <c r="J45" i="39"/>
  <c r="J43" i="39"/>
  <c r="J41" i="39"/>
  <c r="J46" i="39"/>
  <c r="J44" i="39"/>
  <c r="J40" i="39"/>
  <c r="H50" i="39"/>
  <c r="J50" i="39" s="1"/>
  <c r="J51" i="62" l="1"/>
  <c r="J55" i="74"/>
  <c r="N38" i="89"/>
  <c r="J22" i="99"/>
  <c r="J54" i="74"/>
  <c r="J53" i="74"/>
  <c r="J56" i="74"/>
  <c r="J68" i="130"/>
  <c r="J35" i="128"/>
  <c r="J39" i="128" s="1"/>
  <c r="H39" i="128"/>
  <c r="I49" i="89"/>
  <c r="F50" i="89"/>
  <c r="I50" i="89" s="1"/>
  <c r="H49" i="89"/>
  <c r="E50" i="89"/>
  <c r="H50" i="89" s="1"/>
  <c r="B47" i="74"/>
  <c r="H47" i="74" s="1"/>
  <c r="J47" i="74" s="1"/>
  <c r="J46" i="74"/>
  <c r="J16" i="74"/>
  <c r="J27" i="112"/>
  <c r="J54" i="39"/>
  <c r="J50" i="89" l="1"/>
  <c r="J49" i="89"/>
  <c r="H42" i="78" l="1"/>
  <c r="I42" i="78"/>
  <c r="H43" i="78"/>
  <c r="I43" i="78"/>
  <c r="H44" i="78"/>
  <c r="I44" i="78"/>
  <c r="H45" i="78"/>
  <c r="I45" i="78"/>
  <c r="H46" i="78"/>
  <c r="I46" i="78"/>
  <c r="H47" i="78"/>
  <c r="I47" i="78"/>
  <c r="H48" i="78"/>
  <c r="I48" i="78"/>
  <c r="H49" i="78"/>
  <c r="I49" i="78"/>
  <c r="H50" i="78"/>
  <c r="I50" i="78"/>
  <c r="H51" i="78"/>
  <c r="I51" i="78"/>
  <c r="H52" i="78"/>
  <c r="I52" i="78"/>
  <c r="H53" i="78"/>
  <c r="I53" i="78"/>
  <c r="I41" i="78"/>
  <c r="H41" i="78"/>
  <c r="J41" i="78" s="1"/>
  <c r="H36" i="78"/>
  <c r="I36" i="78"/>
  <c r="H37" i="78"/>
  <c r="I37" i="78"/>
  <c r="H38" i="78"/>
  <c r="I38" i="78"/>
  <c r="I35" i="78"/>
  <c r="H35" i="78"/>
  <c r="J35" i="78" s="1"/>
  <c r="H10" i="78"/>
  <c r="J10" i="78" s="1"/>
  <c r="I10" i="78"/>
  <c r="H11" i="78"/>
  <c r="I11" i="78"/>
  <c r="H12" i="78"/>
  <c r="J12" i="78" s="1"/>
  <c r="I12" i="78"/>
  <c r="H13" i="78"/>
  <c r="J13" i="78" s="1"/>
  <c r="I13" i="78"/>
  <c r="H14" i="78"/>
  <c r="J14" i="78" s="1"/>
  <c r="I14" i="78"/>
  <c r="H15" i="78"/>
  <c r="I15" i="78"/>
  <c r="H16" i="78"/>
  <c r="J16" i="78" s="1"/>
  <c r="I16" i="78"/>
  <c r="H17" i="78"/>
  <c r="J17" i="78" s="1"/>
  <c r="I17" i="78"/>
  <c r="H18" i="78"/>
  <c r="J18" i="78" s="1"/>
  <c r="I18" i="78"/>
  <c r="H19" i="78"/>
  <c r="I19" i="78"/>
  <c r="H20" i="78"/>
  <c r="J20" i="78" s="1"/>
  <c r="I20" i="78"/>
  <c r="H21" i="78"/>
  <c r="J21" i="78" s="1"/>
  <c r="I21" i="78"/>
  <c r="H22" i="78"/>
  <c r="J22" i="78" s="1"/>
  <c r="I22" i="78"/>
  <c r="H23" i="78"/>
  <c r="I23" i="78"/>
  <c r="H24" i="78"/>
  <c r="J24" i="78" s="1"/>
  <c r="I24" i="78"/>
  <c r="H25" i="78"/>
  <c r="I25" i="78"/>
  <c r="H26" i="78"/>
  <c r="J26" i="78" s="1"/>
  <c r="I26" i="78"/>
  <c r="H27" i="78"/>
  <c r="I27" i="78"/>
  <c r="H28" i="78"/>
  <c r="J28" i="78" s="1"/>
  <c r="I28" i="78"/>
  <c r="I9" i="78"/>
  <c r="H9" i="78"/>
  <c r="C54" i="78"/>
  <c r="D54" i="78"/>
  <c r="E54" i="78"/>
  <c r="F54" i="78"/>
  <c r="G54" i="78"/>
  <c r="B54" i="78"/>
  <c r="J25" i="78" l="1"/>
  <c r="J38" i="78"/>
  <c r="J36" i="78"/>
  <c r="J53" i="78"/>
  <c r="J49" i="78"/>
  <c r="J45" i="78"/>
  <c r="J52" i="78"/>
  <c r="J9" i="78"/>
  <c r="J27" i="78"/>
  <c r="J23" i="78"/>
  <c r="J19" i="78"/>
  <c r="J15" i="78"/>
  <c r="J11" i="78"/>
  <c r="J37" i="78"/>
  <c r="I54" i="78"/>
  <c r="J51" i="78"/>
  <c r="J47" i="78"/>
  <c r="J43" i="78"/>
  <c r="J50" i="78"/>
  <c r="J48" i="78"/>
  <c r="J46" i="78"/>
  <c r="J44" i="78"/>
  <c r="J42" i="78"/>
  <c r="H54" i="78"/>
  <c r="J54" i="78" s="1"/>
  <c r="E27" i="185" l="1"/>
  <c r="H27" i="185" s="1"/>
  <c r="C27" i="185"/>
  <c r="F27" i="185" l="1"/>
  <c r="I24" i="185" l="1"/>
  <c r="I26" i="185"/>
  <c r="I12" i="185"/>
  <c r="I16" i="185"/>
  <c r="D27" i="185"/>
  <c r="G27" i="185" s="1"/>
  <c r="B27" i="185"/>
  <c r="I27" i="185" l="1"/>
  <c r="I20" i="185"/>
  <c r="I18" i="185"/>
  <c r="I14" i="185"/>
  <c r="I25" i="185"/>
  <c r="I23" i="185"/>
  <c r="I21" i="185"/>
  <c r="I19" i="185"/>
  <c r="I17" i="185"/>
  <c r="I15" i="185"/>
  <c r="I13" i="185"/>
  <c r="I22" i="185"/>
  <c r="H10" i="89"/>
  <c r="I10" i="89"/>
  <c r="J10" i="89"/>
  <c r="H11" i="89"/>
  <c r="I11" i="89"/>
  <c r="J11" i="89"/>
  <c r="H12" i="89"/>
  <c r="I12" i="89"/>
  <c r="J12" i="89"/>
  <c r="H13" i="89"/>
  <c r="I13" i="89"/>
  <c r="J13" i="89"/>
  <c r="H14" i="89"/>
  <c r="I14" i="89"/>
  <c r="J14" i="89"/>
  <c r="H15" i="89"/>
  <c r="I15" i="89"/>
  <c r="J15" i="89"/>
  <c r="H16" i="89"/>
  <c r="I16" i="89"/>
  <c r="J16" i="89"/>
  <c r="H19" i="89"/>
  <c r="I19" i="89"/>
  <c r="J19" i="89"/>
  <c r="H17" i="89"/>
  <c r="L11" i="89" s="1"/>
  <c r="L50" i="89" s="1"/>
  <c r="I17" i="89"/>
  <c r="J17" i="89"/>
  <c r="N11" i="89" s="1"/>
  <c r="N50" i="89" s="1"/>
  <c r="H18" i="89"/>
  <c r="I18" i="89"/>
  <c r="J18" i="89"/>
  <c r="I9" i="89"/>
  <c r="M9" i="89" s="1"/>
  <c r="M48" i="89" s="1"/>
  <c r="J9" i="89"/>
  <c r="H9" i="89"/>
  <c r="L9" i="89" s="1"/>
  <c r="L48" i="89" s="1"/>
  <c r="H10" i="122"/>
  <c r="I10" i="122"/>
  <c r="H11" i="122"/>
  <c r="I11" i="122"/>
  <c r="H12" i="122"/>
  <c r="I12" i="122"/>
  <c r="H13" i="122"/>
  <c r="I13" i="122"/>
  <c r="H15" i="122"/>
  <c r="I15" i="122"/>
  <c r="H14" i="122"/>
  <c r="I14" i="122"/>
  <c r="H16" i="122"/>
  <c r="I16" i="122"/>
  <c r="H17" i="122"/>
  <c r="I17" i="122"/>
  <c r="H18" i="122"/>
  <c r="I18" i="122"/>
  <c r="H20" i="122"/>
  <c r="I20" i="122"/>
  <c r="H21" i="122"/>
  <c r="I21" i="122"/>
  <c r="I9" i="122"/>
  <c r="H9" i="122"/>
  <c r="J10" i="122"/>
  <c r="J11" i="122"/>
  <c r="J12" i="122"/>
  <c r="J13" i="122"/>
  <c r="J15" i="122"/>
  <c r="J14" i="122"/>
  <c r="J16" i="122"/>
  <c r="J17" i="122"/>
  <c r="J18" i="122"/>
  <c r="J20" i="122"/>
  <c r="J21" i="122"/>
  <c r="J9" i="122"/>
  <c r="H10" i="83"/>
  <c r="I10" i="83"/>
  <c r="J10" i="83"/>
  <c r="H11" i="83"/>
  <c r="I11" i="83"/>
  <c r="J11" i="83"/>
  <c r="H12" i="83"/>
  <c r="I12" i="83"/>
  <c r="J12" i="83"/>
  <c r="H13" i="83"/>
  <c r="I13" i="83"/>
  <c r="J13" i="83"/>
  <c r="H15" i="83"/>
  <c r="I15" i="83"/>
  <c r="J15" i="83"/>
  <c r="H16" i="83"/>
  <c r="I16" i="83"/>
  <c r="J16" i="83"/>
  <c r="H14" i="83"/>
  <c r="I14" i="83"/>
  <c r="J14" i="83"/>
  <c r="H17" i="83"/>
  <c r="I17" i="83"/>
  <c r="J17" i="83"/>
  <c r="H18" i="83"/>
  <c r="I18" i="83"/>
  <c r="J18" i="83"/>
  <c r="H19" i="83"/>
  <c r="I19" i="83"/>
  <c r="J19" i="83"/>
  <c r="H20" i="83"/>
  <c r="I20" i="83"/>
  <c r="J20" i="83"/>
  <c r="H21" i="83"/>
  <c r="I21" i="83"/>
  <c r="J21" i="83"/>
  <c r="H22" i="83"/>
  <c r="I22" i="83"/>
  <c r="J22" i="83"/>
  <c r="H23" i="83"/>
  <c r="I23" i="83"/>
  <c r="J23" i="83"/>
  <c r="H24" i="83"/>
  <c r="I24" i="83"/>
  <c r="J24" i="83"/>
  <c r="H25" i="83"/>
  <c r="I25" i="83"/>
  <c r="J25" i="83"/>
  <c r="H26" i="83"/>
  <c r="I26" i="83"/>
  <c r="J26" i="83"/>
  <c r="I9" i="83"/>
  <c r="J9" i="83"/>
  <c r="H9" i="83"/>
  <c r="M11" i="89" l="1"/>
  <c r="M50" i="89" s="1"/>
  <c r="I22" i="122"/>
  <c r="N9" i="89"/>
  <c r="N48" i="89" s="1"/>
  <c r="J20" i="89"/>
  <c r="I20" i="89"/>
  <c r="H20" i="89"/>
  <c r="J22" i="122"/>
  <c r="H22" i="122"/>
  <c r="H10" i="62"/>
  <c r="I10" i="62"/>
  <c r="J10" i="62"/>
  <c r="H11" i="62"/>
  <c r="I11" i="62"/>
  <c r="J11" i="62"/>
  <c r="H12" i="62"/>
  <c r="I12" i="62"/>
  <c r="J12" i="62"/>
  <c r="H13" i="62"/>
  <c r="I13" i="62"/>
  <c r="J13" i="62"/>
  <c r="H14" i="62"/>
  <c r="I14" i="62"/>
  <c r="J14" i="62"/>
  <c r="H15" i="62"/>
  <c r="I15" i="62"/>
  <c r="J15" i="62"/>
  <c r="H16" i="62"/>
  <c r="I16" i="62"/>
  <c r="J16" i="62"/>
  <c r="H17" i="62"/>
  <c r="I17" i="62"/>
  <c r="J17" i="62"/>
  <c r="H18" i="62"/>
  <c r="I18" i="62"/>
  <c r="J18" i="62"/>
  <c r="H19" i="62"/>
  <c r="I19" i="62"/>
  <c r="J19" i="62"/>
  <c r="H21" i="62"/>
  <c r="I21" i="62"/>
  <c r="J21" i="62"/>
  <c r="H20" i="62"/>
  <c r="I20" i="62"/>
  <c r="J20" i="62"/>
  <c r="H24" i="62"/>
  <c r="I24" i="62"/>
  <c r="J24" i="62"/>
  <c r="H22" i="62"/>
  <c r="I22" i="62"/>
  <c r="J22" i="62"/>
  <c r="H23" i="62"/>
  <c r="I23" i="62"/>
  <c r="J23" i="62"/>
  <c r="H25" i="62"/>
  <c r="I25" i="62"/>
  <c r="J25" i="62"/>
  <c r="H26" i="62"/>
  <c r="I26" i="62"/>
  <c r="J26" i="62"/>
  <c r="I9" i="62"/>
  <c r="J9" i="62"/>
  <c r="H9" i="62"/>
  <c r="I9" i="91"/>
  <c r="H9" i="91"/>
  <c r="H22" i="91"/>
  <c r="D27" i="91"/>
  <c r="J9" i="91" l="1"/>
  <c r="H10" i="141" l="1"/>
  <c r="I10" i="141"/>
  <c r="H11" i="141"/>
  <c r="I11" i="141"/>
  <c r="H12" i="141"/>
  <c r="I12" i="141"/>
  <c r="H13" i="141"/>
  <c r="I13" i="141"/>
  <c r="H14" i="141"/>
  <c r="I14" i="141"/>
  <c r="H15" i="141"/>
  <c r="I15" i="141"/>
  <c r="H16" i="141"/>
  <c r="I16" i="141"/>
  <c r="H17" i="141"/>
  <c r="I17" i="141"/>
  <c r="H18" i="141"/>
  <c r="I18" i="141"/>
  <c r="H19" i="141"/>
  <c r="I19" i="141"/>
  <c r="H20" i="141"/>
  <c r="I20" i="141"/>
  <c r="H21" i="141"/>
  <c r="I21" i="141"/>
  <c r="H22" i="141"/>
  <c r="I22" i="141"/>
  <c r="H23" i="141"/>
  <c r="I23" i="141"/>
  <c r="H24" i="141"/>
  <c r="I24" i="141"/>
  <c r="H25" i="141"/>
  <c r="I25" i="141"/>
  <c r="H26" i="141"/>
  <c r="I26" i="141"/>
  <c r="H27" i="141"/>
  <c r="I27" i="141"/>
  <c r="H28" i="141"/>
  <c r="I28" i="141"/>
  <c r="H29" i="141"/>
  <c r="I29" i="141"/>
  <c r="H30" i="141"/>
  <c r="I30" i="141"/>
  <c r="H31" i="141"/>
  <c r="I31" i="141"/>
  <c r="I9" i="141"/>
  <c r="J9" i="141"/>
  <c r="H9" i="141"/>
  <c r="H10" i="97" l="1"/>
  <c r="I10" i="97"/>
  <c r="J10" i="97"/>
  <c r="H11" i="97"/>
  <c r="I11" i="97"/>
  <c r="J11" i="97"/>
  <c r="H12" i="97"/>
  <c r="I12" i="97"/>
  <c r="J12" i="97"/>
  <c r="H13" i="97"/>
  <c r="I13" i="97"/>
  <c r="J13" i="97"/>
  <c r="H15" i="97"/>
  <c r="I15" i="97"/>
  <c r="J15" i="97"/>
  <c r="H16" i="97"/>
  <c r="I16" i="97"/>
  <c r="J16" i="97"/>
  <c r="H17" i="97"/>
  <c r="I17" i="97"/>
  <c r="J17" i="97"/>
  <c r="H18" i="97"/>
  <c r="I18" i="97"/>
  <c r="J18" i="97"/>
  <c r="I9" i="97"/>
  <c r="J9" i="97"/>
  <c r="H9" i="97"/>
  <c r="C19" i="97"/>
  <c r="D19" i="97"/>
  <c r="E19" i="97"/>
  <c r="F19" i="97"/>
  <c r="G19" i="97"/>
  <c r="B19" i="97"/>
  <c r="J19" i="97" l="1"/>
  <c r="I19" i="97"/>
  <c r="H19" i="97"/>
  <c r="I9" i="183" l="1"/>
  <c r="I10" i="183" s="1"/>
  <c r="I11" i="183" s="1"/>
  <c r="H9" i="183"/>
  <c r="H10" i="183" s="1"/>
  <c r="H11" i="183" s="1"/>
  <c r="E11" i="183"/>
  <c r="F11" i="183"/>
  <c r="G11" i="183"/>
  <c r="D10" i="183"/>
  <c r="D11" i="183" s="1"/>
  <c r="C10" i="183"/>
  <c r="C11" i="183" s="1"/>
  <c r="B10" i="183"/>
  <c r="B11" i="183" s="1"/>
  <c r="H9" i="181"/>
  <c r="H11" i="181" s="1"/>
  <c r="I9" i="181"/>
  <c r="I10" i="181"/>
  <c r="H10" i="181"/>
  <c r="J9" i="181"/>
  <c r="J10" i="181"/>
  <c r="C12" i="181"/>
  <c r="E12" i="181"/>
  <c r="F12" i="181"/>
  <c r="G12" i="181"/>
  <c r="B12" i="181"/>
  <c r="C12" i="134"/>
  <c r="C13" i="134" s="1"/>
  <c r="D12" i="134"/>
  <c r="D13" i="134" s="1"/>
  <c r="E12" i="134"/>
  <c r="E13" i="134" s="1"/>
  <c r="F12" i="134"/>
  <c r="F13" i="134" s="1"/>
  <c r="G12" i="134"/>
  <c r="G13" i="134" s="1"/>
  <c r="B12" i="134"/>
  <c r="B13" i="134" s="1"/>
  <c r="H10" i="134"/>
  <c r="I10" i="134"/>
  <c r="H11" i="134"/>
  <c r="I11" i="134"/>
  <c r="I9" i="134"/>
  <c r="H9" i="134"/>
  <c r="J10" i="134"/>
  <c r="J11" i="134"/>
  <c r="J9" i="134"/>
  <c r="I11" i="181" l="1"/>
  <c r="I12" i="181" s="1"/>
  <c r="J11" i="181"/>
  <c r="I12" i="134"/>
  <c r="I13" i="134" s="1"/>
  <c r="H12" i="181"/>
  <c r="H12" i="134"/>
  <c r="H13" i="134" s="1"/>
  <c r="J12" i="181"/>
  <c r="J12" i="134"/>
  <c r="J13" i="134" s="1"/>
  <c r="D12" i="181"/>
  <c r="J9" i="183"/>
  <c r="J10" i="183" s="1"/>
  <c r="J11" i="183" s="1"/>
  <c r="I9" i="99"/>
  <c r="I15" i="99" s="1"/>
  <c r="I23" i="99" s="1"/>
  <c r="H9" i="99"/>
  <c r="J9" i="99" l="1"/>
  <c r="J15" i="99" s="1"/>
  <c r="J23" i="99" s="1"/>
  <c r="H15" i="99"/>
  <c r="H23" i="99" s="1"/>
  <c r="H26" i="179"/>
  <c r="H28" i="179"/>
  <c r="I28" i="179"/>
  <c r="J28" i="179"/>
  <c r="H29" i="179"/>
  <c r="I29" i="179"/>
  <c r="J29" i="179"/>
  <c r="H30" i="179"/>
  <c r="I30" i="179"/>
  <c r="J30" i="179"/>
  <c r="J33" i="179"/>
  <c r="I25" i="179"/>
  <c r="J25" i="179"/>
  <c r="H25" i="179"/>
  <c r="H10" i="179"/>
  <c r="I10" i="179"/>
  <c r="J10" i="179"/>
  <c r="H11" i="179"/>
  <c r="I11" i="179"/>
  <c r="J11" i="179"/>
  <c r="H12" i="179"/>
  <c r="I12" i="179"/>
  <c r="J12" i="179"/>
  <c r="H13" i="179"/>
  <c r="I13" i="179"/>
  <c r="J13" i="179"/>
  <c r="H14" i="179"/>
  <c r="I14" i="179"/>
  <c r="J14" i="179"/>
  <c r="H15" i="179"/>
  <c r="I15" i="179"/>
  <c r="J15" i="179"/>
  <c r="H16" i="179"/>
  <c r="I16" i="179"/>
  <c r="J16" i="179"/>
  <c r="H18" i="179"/>
  <c r="I18" i="179"/>
  <c r="J18" i="179"/>
  <c r="H19" i="179"/>
  <c r="I19" i="179"/>
  <c r="J19" i="179"/>
  <c r="H17" i="179"/>
  <c r="I17" i="179"/>
  <c r="J17" i="179"/>
  <c r="H20" i="179"/>
  <c r="I20" i="179"/>
  <c r="J20" i="179"/>
  <c r="H22" i="179"/>
  <c r="I22" i="179"/>
  <c r="J22" i="179"/>
  <c r="H21" i="179"/>
  <c r="I21" i="179"/>
  <c r="J21" i="179"/>
  <c r="I9" i="179"/>
  <c r="J9" i="179"/>
  <c r="H9" i="179"/>
  <c r="J34" i="179"/>
  <c r="E35" i="179"/>
  <c r="C23" i="179"/>
  <c r="I23" i="179" s="1"/>
  <c r="D23" i="179"/>
  <c r="J23" i="179" s="1"/>
  <c r="F35" i="179"/>
  <c r="C35" i="179" l="1"/>
  <c r="I35" i="179" s="1"/>
  <c r="D35" i="179"/>
  <c r="B23" i="179"/>
  <c r="H23" i="179" s="1"/>
  <c r="J35" i="179"/>
  <c r="B35" i="179" l="1"/>
  <c r="H35" i="179" s="1"/>
  <c r="F27" i="39" l="1"/>
  <c r="F55" i="39" s="1"/>
  <c r="E27" i="39"/>
  <c r="E55" i="39" s="1"/>
  <c r="G27" i="39"/>
  <c r="G55" i="39" s="1"/>
  <c r="H17" i="39"/>
  <c r="I17" i="39"/>
  <c r="H10" i="39"/>
  <c r="I10" i="39"/>
  <c r="H11" i="39"/>
  <c r="I11" i="39"/>
  <c r="H14" i="39"/>
  <c r="I14" i="39"/>
  <c r="H18" i="39"/>
  <c r="I18" i="39"/>
  <c r="H20" i="39"/>
  <c r="I20" i="39"/>
  <c r="H16" i="39"/>
  <c r="I16" i="39"/>
  <c r="H19" i="39"/>
  <c r="I19" i="39"/>
  <c r="H13" i="39"/>
  <c r="I13" i="39"/>
  <c r="H15" i="39"/>
  <c r="I15" i="39"/>
  <c r="H21" i="39"/>
  <c r="I21" i="39"/>
  <c r="H25" i="39"/>
  <c r="I25" i="39"/>
  <c r="H24" i="39"/>
  <c r="I24" i="39"/>
  <c r="I12" i="39"/>
  <c r="H12" i="39"/>
  <c r="D27" i="39"/>
  <c r="D55" i="39" s="1"/>
  <c r="H103" i="130"/>
  <c r="I103" i="130"/>
  <c r="H102" i="130"/>
  <c r="J102" i="130" s="1"/>
  <c r="I96" i="130"/>
  <c r="H96" i="130"/>
  <c r="H90" i="130"/>
  <c r="I90" i="130"/>
  <c r="H89" i="130"/>
  <c r="I89" i="130"/>
  <c r="H92" i="130"/>
  <c r="I92" i="130"/>
  <c r="H94" i="130"/>
  <c r="I94" i="130"/>
  <c r="H97" i="130"/>
  <c r="I97" i="130"/>
  <c r="H98" i="130"/>
  <c r="I98" i="130"/>
  <c r="H99" i="130"/>
  <c r="I99" i="130"/>
  <c r="H91" i="130"/>
  <c r="I91" i="130"/>
  <c r="H93" i="130"/>
  <c r="I93" i="130"/>
  <c r="H106" i="130"/>
  <c r="I106" i="130"/>
  <c r="H105" i="130"/>
  <c r="I105" i="130"/>
  <c r="H107" i="130"/>
  <c r="I107" i="130"/>
  <c r="H104" i="130"/>
  <c r="I104" i="130"/>
  <c r="H100" i="130"/>
  <c r="I100" i="130"/>
  <c r="H95" i="130"/>
  <c r="I95" i="130"/>
  <c r="I88" i="130"/>
  <c r="I129" i="130" s="1"/>
  <c r="I130" i="130" s="1"/>
  <c r="H88" i="130"/>
  <c r="H129" i="130" l="1"/>
  <c r="H130" i="130" s="1"/>
  <c r="J100" i="130"/>
  <c r="J107" i="130"/>
  <c r="J106" i="130"/>
  <c r="J91" i="130"/>
  <c r="J98" i="130"/>
  <c r="J94" i="130"/>
  <c r="J89" i="130"/>
  <c r="J21" i="39"/>
  <c r="J13" i="39"/>
  <c r="J16" i="39"/>
  <c r="J18" i="39"/>
  <c r="J11" i="39"/>
  <c r="J17" i="39"/>
  <c r="J103" i="130"/>
  <c r="J95" i="130"/>
  <c r="J104" i="130"/>
  <c r="J105" i="130"/>
  <c r="J93" i="130"/>
  <c r="J99" i="130"/>
  <c r="J97" i="130"/>
  <c r="J92" i="130"/>
  <c r="J90" i="130"/>
  <c r="J88" i="130"/>
  <c r="J96" i="130"/>
  <c r="I23" i="39"/>
  <c r="H23" i="39"/>
  <c r="J24" i="39"/>
  <c r="H26" i="39"/>
  <c r="I26" i="39"/>
  <c r="J25" i="39"/>
  <c r="J19" i="39"/>
  <c r="J10" i="39"/>
  <c r="I27" i="39"/>
  <c r="I55" i="39" s="1"/>
  <c r="J15" i="39"/>
  <c r="J20" i="39"/>
  <c r="J14" i="39"/>
  <c r="C27" i="39"/>
  <c r="C55" i="39" s="1"/>
  <c r="B27" i="39"/>
  <c r="B55" i="39" s="1"/>
  <c r="J12" i="39"/>
  <c r="J129" i="130" l="1"/>
  <c r="J130" i="130" s="1"/>
  <c r="H27" i="39"/>
  <c r="H55" i="39" s="1"/>
  <c r="J26" i="39"/>
  <c r="J23" i="39"/>
  <c r="J27" i="39" l="1"/>
  <c r="J55" i="39" s="1"/>
  <c r="H10" i="128"/>
  <c r="H46" i="128" s="1"/>
  <c r="I10" i="128"/>
  <c r="I46" i="128" s="1"/>
  <c r="J10" i="128"/>
  <c r="J46" i="128" s="1"/>
  <c r="H11" i="128"/>
  <c r="I11" i="128"/>
  <c r="J11" i="128"/>
  <c r="H12" i="128"/>
  <c r="I12" i="128"/>
  <c r="J12" i="128"/>
  <c r="H13" i="128"/>
  <c r="I13" i="128"/>
  <c r="J13" i="128"/>
  <c r="H16" i="128"/>
  <c r="I16" i="128"/>
  <c r="J16" i="128"/>
  <c r="H17" i="128"/>
  <c r="I17" i="128"/>
  <c r="J17" i="128"/>
  <c r="H15" i="128"/>
  <c r="I15" i="128"/>
  <c r="J15" i="128"/>
  <c r="H18" i="128"/>
  <c r="H50" i="128" s="1"/>
  <c r="I18" i="128"/>
  <c r="I50" i="128" s="1"/>
  <c r="J18" i="128"/>
  <c r="J50" i="128" s="1"/>
  <c r="I9" i="128"/>
  <c r="I44" i="128" s="1"/>
  <c r="J9" i="128"/>
  <c r="J44" i="128" s="1"/>
  <c r="H9" i="128"/>
  <c r="H20" i="74"/>
  <c r="I20" i="74"/>
  <c r="J20" i="74"/>
  <c r="H18" i="74"/>
  <c r="I18" i="74"/>
  <c r="J18" i="74"/>
  <c r="H19" i="74"/>
  <c r="H62" i="74" s="1"/>
  <c r="I19" i="74"/>
  <c r="I62" i="74" s="1"/>
  <c r="J19" i="74"/>
  <c r="J62" i="74" s="1"/>
  <c r="H17" i="74"/>
  <c r="I17" i="74"/>
  <c r="J17" i="74"/>
  <c r="J61" i="74" s="1"/>
  <c r="J66" i="74" s="1"/>
  <c r="H21" i="89"/>
  <c r="I21" i="89"/>
  <c r="J21" i="89"/>
  <c r="H24" i="89"/>
  <c r="I24" i="89"/>
  <c r="J24" i="89"/>
  <c r="H22" i="89"/>
  <c r="I22" i="89"/>
  <c r="J22" i="89"/>
  <c r="H23" i="89"/>
  <c r="I23" i="89"/>
  <c r="J23" i="89"/>
  <c r="H25" i="89"/>
  <c r="I25" i="89"/>
  <c r="J25" i="89"/>
  <c r="H44" i="128" l="1"/>
  <c r="H49" i="128"/>
  <c r="I45" i="128"/>
  <c r="N20" i="89"/>
  <c r="N45" i="89" s="1"/>
  <c r="I61" i="74"/>
  <c r="I66" i="74" s="1"/>
  <c r="J45" i="128"/>
  <c r="M20" i="89"/>
  <c r="M45" i="89" s="1"/>
  <c r="H61" i="74"/>
  <c r="H66" i="74" s="1"/>
  <c r="J49" i="128"/>
  <c r="L20" i="89"/>
  <c r="L45" i="89" s="1"/>
  <c r="I49" i="128"/>
  <c r="H45" i="128"/>
  <c r="I19" i="128"/>
  <c r="I14" i="128"/>
  <c r="H19" i="128"/>
  <c r="H14" i="128"/>
  <c r="J19" i="128"/>
  <c r="J14" i="128"/>
  <c r="I21" i="74"/>
  <c r="I22" i="74" s="1"/>
  <c r="H21" i="74"/>
  <c r="H22" i="74" s="1"/>
  <c r="J21" i="74"/>
  <c r="J22" i="74" s="1"/>
  <c r="J26" i="89"/>
  <c r="J27" i="89" s="1"/>
  <c r="I26" i="89"/>
  <c r="I27" i="89" s="1"/>
  <c r="H26" i="89"/>
  <c r="H27" i="89" s="1"/>
  <c r="H54" i="128" l="1"/>
  <c r="I20" i="128"/>
  <c r="I40" i="128" s="1"/>
  <c r="H20" i="128"/>
  <c r="H40" i="128" s="1"/>
  <c r="J20" i="128"/>
  <c r="J40" i="128" s="1"/>
  <c r="H22" i="126"/>
  <c r="I22" i="126"/>
  <c r="J22" i="126"/>
  <c r="H24" i="126"/>
  <c r="I24" i="126"/>
  <c r="J24" i="126"/>
  <c r="H25" i="126"/>
  <c r="I25" i="126"/>
  <c r="J25" i="126"/>
  <c r="I23" i="126"/>
  <c r="J23" i="126"/>
  <c r="N23" i="126" s="1"/>
  <c r="T23" i="126" s="1"/>
  <c r="H23" i="126"/>
  <c r="H10" i="126"/>
  <c r="I10" i="126"/>
  <c r="J10" i="126"/>
  <c r="H11" i="126"/>
  <c r="I11" i="126"/>
  <c r="J11" i="126"/>
  <c r="H12" i="126"/>
  <c r="I12" i="126"/>
  <c r="J12" i="126"/>
  <c r="H13" i="126"/>
  <c r="I13" i="126"/>
  <c r="J13" i="126"/>
  <c r="H17" i="126"/>
  <c r="I17" i="126"/>
  <c r="J17" i="126"/>
  <c r="H15" i="126"/>
  <c r="I15" i="126"/>
  <c r="J15" i="126"/>
  <c r="H16" i="126"/>
  <c r="I16" i="126"/>
  <c r="J16" i="126"/>
  <c r="H18" i="126"/>
  <c r="I18" i="126"/>
  <c r="J18" i="126"/>
  <c r="I9" i="126"/>
  <c r="J9" i="126"/>
  <c r="H9" i="126"/>
  <c r="L9" i="126" s="1"/>
  <c r="R22" i="126" s="1"/>
  <c r="H29" i="124"/>
  <c r="I29" i="124"/>
  <c r="J29" i="124"/>
  <c r="H28" i="124"/>
  <c r="I28" i="124"/>
  <c r="J28" i="124"/>
  <c r="H27" i="124"/>
  <c r="I27" i="124"/>
  <c r="J27" i="124"/>
  <c r="H30" i="124"/>
  <c r="I30" i="124"/>
  <c r="J30" i="124"/>
  <c r="I26" i="124"/>
  <c r="J26" i="124"/>
  <c r="H26" i="124"/>
  <c r="C31" i="124"/>
  <c r="I31" i="124" s="1"/>
  <c r="D31" i="124"/>
  <c r="J31" i="124" s="1"/>
  <c r="B31" i="124"/>
  <c r="H31" i="124" s="1"/>
  <c r="H10" i="124"/>
  <c r="I10" i="124"/>
  <c r="J10" i="124"/>
  <c r="H12" i="124"/>
  <c r="I12" i="124"/>
  <c r="J12" i="124"/>
  <c r="H13" i="124"/>
  <c r="I13" i="124"/>
  <c r="J13" i="124"/>
  <c r="H14" i="124"/>
  <c r="I14" i="124"/>
  <c r="J14" i="124"/>
  <c r="H15" i="124"/>
  <c r="I15" i="124"/>
  <c r="J15" i="124"/>
  <c r="H16" i="124"/>
  <c r="I16" i="124"/>
  <c r="J16" i="124"/>
  <c r="H18" i="124"/>
  <c r="I18" i="124"/>
  <c r="J18" i="124"/>
  <c r="H19" i="124"/>
  <c r="I19" i="124"/>
  <c r="J19" i="124"/>
  <c r="H20" i="124"/>
  <c r="I20" i="124"/>
  <c r="J20" i="124"/>
  <c r="H22" i="124"/>
  <c r="I22" i="124"/>
  <c r="J22" i="124"/>
  <c r="H17" i="124"/>
  <c r="I17" i="124"/>
  <c r="J17" i="124"/>
  <c r="H21" i="124"/>
  <c r="I21" i="124"/>
  <c r="J21" i="124"/>
  <c r="H23" i="124"/>
  <c r="I23" i="124"/>
  <c r="J23" i="124"/>
  <c r="I9" i="124"/>
  <c r="J9" i="124"/>
  <c r="H9" i="124"/>
  <c r="C24" i="124"/>
  <c r="I24" i="124" s="1"/>
  <c r="D24" i="124"/>
  <c r="J24" i="124" s="1"/>
  <c r="B24" i="124"/>
  <c r="H24" i="124" s="1"/>
  <c r="J26" i="122"/>
  <c r="J24" i="122"/>
  <c r="J27" i="122"/>
  <c r="I26" i="122"/>
  <c r="I24" i="122"/>
  <c r="I27" i="122"/>
  <c r="H26" i="122"/>
  <c r="H24" i="122"/>
  <c r="H27" i="122"/>
  <c r="I25" i="122"/>
  <c r="J25" i="122"/>
  <c r="H25" i="122"/>
  <c r="H34" i="120"/>
  <c r="C42" i="120"/>
  <c r="I42" i="120" s="1"/>
  <c r="D42" i="120"/>
  <c r="J42" i="120" s="1"/>
  <c r="B42" i="120"/>
  <c r="H42" i="120" s="1"/>
  <c r="C24" i="120"/>
  <c r="I24" i="120" s="1"/>
  <c r="J24" i="120" s="1"/>
  <c r="D24" i="120"/>
  <c r="B24" i="120"/>
  <c r="H24" i="120" s="1"/>
  <c r="H28" i="118"/>
  <c r="I28" i="118"/>
  <c r="J28" i="118"/>
  <c r="H29" i="118"/>
  <c r="I29" i="118"/>
  <c r="J29" i="118"/>
  <c r="H30" i="118"/>
  <c r="I30" i="118"/>
  <c r="J30" i="118"/>
  <c r="H31" i="118"/>
  <c r="I31" i="118"/>
  <c r="J31" i="118"/>
  <c r="H32" i="118"/>
  <c r="I32" i="118"/>
  <c r="J32" i="118"/>
  <c r="I26" i="118"/>
  <c r="J26" i="118"/>
  <c r="H26" i="118"/>
  <c r="C33" i="118"/>
  <c r="I33" i="118" s="1"/>
  <c r="D33" i="118"/>
  <c r="J33" i="118" s="1"/>
  <c r="B33" i="118"/>
  <c r="H33" i="118" s="1"/>
  <c r="M9" i="126" l="1"/>
  <c r="S22" i="126" s="1"/>
  <c r="R16" i="126"/>
  <c r="J28" i="122"/>
  <c r="H19" i="126"/>
  <c r="Q16" i="126"/>
  <c r="L23" i="126"/>
  <c r="R23" i="126" s="1"/>
  <c r="N9" i="126"/>
  <c r="T22" i="126" s="1"/>
  <c r="S16" i="126"/>
  <c r="M23" i="126"/>
  <c r="S23" i="126" s="1"/>
  <c r="H14" i="126"/>
  <c r="J26" i="126"/>
  <c r="J28" i="126" s="1"/>
  <c r="J14" i="126"/>
  <c r="J19" i="126"/>
  <c r="I26" i="126"/>
  <c r="I28" i="126" s="1"/>
  <c r="I14" i="126"/>
  <c r="I19" i="126"/>
  <c r="I20" i="126" s="1"/>
  <c r="H26" i="126"/>
  <c r="H28" i="126" s="1"/>
  <c r="H28" i="122"/>
  <c r="I28" i="122"/>
  <c r="B43" i="120"/>
  <c r="H43" i="120" s="1"/>
  <c r="D43" i="120"/>
  <c r="J43" i="120" s="1"/>
  <c r="C43" i="120"/>
  <c r="I43" i="120" s="1"/>
  <c r="H20" i="126" l="1"/>
  <c r="J20" i="126"/>
  <c r="J29" i="126" s="1"/>
  <c r="I29" i="126"/>
  <c r="H29" i="126"/>
  <c r="H16" i="116"/>
  <c r="I16" i="116"/>
  <c r="J16" i="116"/>
  <c r="H17" i="116"/>
  <c r="I17" i="116"/>
  <c r="J17" i="116"/>
  <c r="I15" i="116"/>
  <c r="J15" i="116"/>
  <c r="H15" i="116"/>
  <c r="H10" i="116"/>
  <c r="I10" i="116"/>
  <c r="J10" i="116"/>
  <c r="H11" i="116"/>
  <c r="I11" i="116"/>
  <c r="J11" i="116"/>
  <c r="I9" i="116"/>
  <c r="J9" i="116"/>
  <c r="H9" i="116"/>
  <c r="C18" i="116"/>
  <c r="D18" i="116"/>
  <c r="B18" i="116"/>
  <c r="H11" i="110"/>
  <c r="I11" i="110"/>
  <c r="J11" i="110"/>
  <c r="H10" i="110"/>
  <c r="I10" i="110"/>
  <c r="J10" i="110"/>
  <c r="H12" i="110"/>
  <c r="I12" i="110"/>
  <c r="J12" i="110"/>
  <c r="H14" i="110"/>
  <c r="I14" i="110"/>
  <c r="J14" i="110"/>
  <c r="H15" i="110"/>
  <c r="I15" i="110"/>
  <c r="J15" i="110"/>
  <c r="H16" i="110"/>
  <c r="I16" i="110"/>
  <c r="J16" i="110"/>
  <c r="H17" i="110"/>
  <c r="I17" i="110"/>
  <c r="J17" i="110"/>
  <c r="H13" i="110"/>
  <c r="I13" i="110"/>
  <c r="J13" i="110"/>
  <c r="H18" i="110"/>
  <c r="I18" i="110"/>
  <c r="J18" i="110"/>
  <c r="H19" i="110"/>
  <c r="I19" i="110"/>
  <c r="J19" i="110"/>
  <c r="H21" i="110"/>
  <c r="I21" i="110"/>
  <c r="J21" i="110"/>
  <c r="H20" i="110"/>
  <c r="I20" i="110"/>
  <c r="J20" i="110"/>
  <c r="H22" i="110"/>
  <c r="I22" i="110"/>
  <c r="J22" i="110"/>
  <c r="H23" i="110"/>
  <c r="I23" i="110"/>
  <c r="J23" i="110"/>
  <c r="H24" i="110"/>
  <c r="I24" i="110"/>
  <c r="J24" i="110"/>
  <c r="I9" i="110"/>
  <c r="J9" i="110"/>
  <c r="H9" i="110"/>
  <c r="C25" i="110"/>
  <c r="I25" i="110" s="1"/>
  <c r="D25" i="110"/>
  <c r="J25" i="110" s="1"/>
  <c r="B25" i="110"/>
  <c r="H25" i="110" s="1"/>
  <c r="C15" i="108"/>
  <c r="D15" i="108"/>
  <c r="E15" i="108"/>
  <c r="F15" i="108"/>
  <c r="G15" i="108"/>
  <c r="B15" i="108"/>
  <c r="H10" i="87"/>
  <c r="I10" i="87"/>
  <c r="J10" i="87"/>
  <c r="H11" i="87"/>
  <c r="I11" i="87"/>
  <c r="J11" i="87"/>
  <c r="H12" i="87"/>
  <c r="I12" i="87"/>
  <c r="J12" i="87"/>
  <c r="H13" i="87"/>
  <c r="I13" i="87"/>
  <c r="J13" i="87"/>
  <c r="H14" i="87"/>
  <c r="I14" i="87"/>
  <c r="J14" i="87"/>
  <c r="H15" i="87"/>
  <c r="I15" i="87"/>
  <c r="J15" i="87"/>
  <c r="H16" i="87"/>
  <c r="I16" i="87"/>
  <c r="J16" i="87"/>
  <c r="H17" i="87"/>
  <c r="I17" i="87"/>
  <c r="J17" i="87"/>
  <c r="H18" i="87"/>
  <c r="I18" i="87"/>
  <c r="J18" i="87"/>
  <c r="H19" i="87"/>
  <c r="I19" i="87"/>
  <c r="J19" i="87"/>
  <c r="H20" i="87"/>
  <c r="I20" i="87"/>
  <c r="J20" i="87"/>
  <c r="H21" i="87"/>
  <c r="I21" i="87"/>
  <c r="J21" i="87"/>
  <c r="H22" i="87"/>
  <c r="I22" i="87"/>
  <c r="J22" i="87"/>
  <c r="H23" i="87"/>
  <c r="I23" i="87"/>
  <c r="J23" i="87"/>
  <c r="H24" i="87"/>
  <c r="I24" i="87"/>
  <c r="J24" i="87"/>
  <c r="H25" i="87"/>
  <c r="I25" i="87"/>
  <c r="J25" i="87"/>
  <c r="H26" i="87"/>
  <c r="I26" i="87"/>
  <c r="J26" i="87"/>
  <c r="J9" i="87"/>
  <c r="J28" i="87" s="1"/>
  <c r="I9" i="87"/>
  <c r="H9" i="87"/>
  <c r="H28" i="87" s="1"/>
  <c r="I13" i="116" l="1"/>
  <c r="I28" i="87"/>
  <c r="H15" i="108"/>
  <c r="J13" i="116"/>
  <c r="H18" i="116"/>
  <c r="B19" i="116"/>
  <c r="J18" i="116"/>
  <c r="D19" i="116"/>
  <c r="I18" i="116"/>
  <c r="I19" i="116" s="1"/>
  <c r="C19" i="116"/>
  <c r="H13" i="116"/>
  <c r="I15" i="108"/>
  <c r="J15" i="108" s="1"/>
  <c r="I51" i="87"/>
  <c r="H51" i="87"/>
  <c r="J19" i="116" l="1"/>
  <c r="J51" i="87"/>
  <c r="H19" i="116"/>
  <c r="I16" i="103"/>
  <c r="J16" i="103"/>
  <c r="J17" i="103" s="1"/>
  <c r="H16" i="103"/>
  <c r="H17" i="103" s="1"/>
  <c r="C17" i="103"/>
  <c r="D17" i="103"/>
  <c r="E17" i="103"/>
  <c r="E18" i="103" s="1"/>
  <c r="F17" i="103"/>
  <c r="F18" i="103" s="1"/>
  <c r="G17" i="103"/>
  <c r="G18" i="103" s="1"/>
  <c r="I17" i="103"/>
  <c r="B17" i="103"/>
  <c r="D18" i="103"/>
  <c r="H37" i="85"/>
  <c r="I37" i="85"/>
  <c r="J37" i="85"/>
  <c r="H39" i="85"/>
  <c r="I39" i="85"/>
  <c r="J39" i="85"/>
  <c r="H40" i="85"/>
  <c r="I40" i="85"/>
  <c r="J40" i="85"/>
  <c r="H41" i="85"/>
  <c r="I41" i="85"/>
  <c r="J41" i="85"/>
  <c r="I38" i="85"/>
  <c r="J38" i="85"/>
  <c r="H38" i="85"/>
  <c r="H10" i="85"/>
  <c r="I10" i="85"/>
  <c r="J10" i="85"/>
  <c r="H11" i="85"/>
  <c r="I11" i="85"/>
  <c r="J11" i="85"/>
  <c r="H12" i="85"/>
  <c r="I12" i="85"/>
  <c r="J12" i="85"/>
  <c r="H13" i="85"/>
  <c r="I13" i="85"/>
  <c r="J13" i="85"/>
  <c r="H14" i="85"/>
  <c r="I14" i="85"/>
  <c r="J14" i="85"/>
  <c r="H16" i="85"/>
  <c r="I16" i="85"/>
  <c r="J16" i="85"/>
  <c r="H17" i="85"/>
  <c r="I17" i="85"/>
  <c r="J17" i="85"/>
  <c r="H22" i="85"/>
  <c r="I22" i="85"/>
  <c r="J22" i="85"/>
  <c r="H18" i="85"/>
  <c r="I18" i="85"/>
  <c r="J18" i="85"/>
  <c r="H19" i="85"/>
  <c r="I19" i="85"/>
  <c r="J19" i="85"/>
  <c r="H21" i="85"/>
  <c r="I21" i="85"/>
  <c r="J21" i="85"/>
  <c r="H23" i="85"/>
  <c r="I23" i="85"/>
  <c r="J23" i="85"/>
  <c r="H20" i="85"/>
  <c r="I20" i="85"/>
  <c r="J20" i="85"/>
  <c r="H24" i="85"/>
  <c r="I24" i="85"/>
  <c r="J24" i="85"/>
  <c r="H25" i="85"/>
  <c r="I25" i="85"/>
  <c r="J25" i="85"/>
  <c r="H26" i="85"/>
  <c r="I26" i="85"/>
  <c r="J26" i="85"/>
  <c r="H15" i="85"/>
  <c r="I15" i="85"/>
  <c r="J15" i="85"/>
  <c r="I9" i="85"/>
  <c r="J9" i="85"/>
  <c r="H9" i="85"/>
  <c r="C35" i="83"/>
  <c r="D35" i="83"/>
  <c r="B35" i="83"/>
  <c r="C27" i="83"/>
  <c r="D27" i="83"/>
  <c r="E27" i="83"/>
  <c r="F27" i="83"/>
  <c r="G27" i="83"/>
  <c r="B27" i="83"/>
  <c r="C38" i="62"/>
  <c r="D38" i="62"/>
  <c r="B38" i="62"/>
  <c r="I39" i="60"/>
  <c r="H11" i="60"/>
  <c r="I11" i="60"/>
  <c r="J11" i="60"/>
  <c r="H10" i="60"/>
  <c r="I10" i="60"/>
  <c r="J10" i="60"/>
  <c r="H12" i="60"/>
  <c r="I12" i="60"/>
  <c r="J12" i="60"/>
  <c r="H13" i="60"/>
  <c r="I13" i="60"/>
  <c r="J13" i="60"/>
  <c r="H15" i="60"/>
  <c r="I15" i="60"/>
  <c r="J15" i="60"/>
  <c r="H16" i="60"/>
  <c r="I16" i="60"/>
  <c r="J16" i="60"/>
  <c r="H17" i="60"/>
  <c r="I17" i="60"/>
  <c r="J17" i="60"/>
  <c r="H19" i="60"/>
  <c r="I19" i="60"/>
  <c r="J19" i="60"/>
  <c r="H18" i="60"/>
  <c r="I18" i="60"/>
  <c r="J18" i="60"/>
  <c r="H25" i="60"/>
  <c r="I25" i="60"/>
  <c r="J25" i="60"/>
  <c r="H20" i="60"/>
  <c r="I20" i="60"/>
  <c r="J20" i="60"/>
  <c r="H21" i="60"/>
  <c r="I21" i="60"/>
  <c r="J21" i="60"/>
  <c r="H23" i="60"/>
  <c r="I23" i="60"/>
  <c r="J23" i="60"/>
  <c r="H24" i="60"/>
  <c r="I24" i="60"/>
  <c r="J24" i="60"/>
  <c r="H27" i="60"/>
  <c r="I27" i="60"/>
  <c r="J27" i="60"/>
  <c r="H28" i="60"/>
  <c r="I28" i="60"/>
  <c r="J28" i="60"/>
  <c r="H29" i="60"/>
  <c r="I29" i="60"/>
  <c r="J29" i="60"/>
  <c r="H14" i="60"/>
  <c r="I14" i="60"/>
  <c r="J14" i="60"/>
  <c r="H26" i="60"/>
  <c r="I26" i="60"/>
  <c r="J26" i="60"/>
  <c r="J9" i="60"/>
  <c r="I9" i="60"/>
  <c r="H9" i="60"/>
  <c r="C30" i="60"/>
  <c r="I30" i="60" s="1"/>
  <c r="D30" i="60"/>
  <c r="J30" i="60" s="1"/>
  <c r="B30" i="60"/>
  <c r="H30" i="60" s="1"/>
  <c r="C10" i="138"/>
  <c r="D10" i="138"/>
  <c r="B10" i="138"/>
  <c r="J39" i="60" l="1"/>
  <c r="J50" i="60" s="1"/>
  <c r="I50" i="60"/>
  <c r="I42" i="85"/>
  <c r="H27" i="85"/>
  <c r="H42" i="85"/>
  <c r="J27" i="85"/>
  <c r="I27" i="85"/>
  <c r="J42" i="85"/>
  <c r="J43" i="85" s="1"/>
  <c r="B36" i="83"/>
  <c r="C36" i="83"/>
  <c r="J27" i="83"/>
  <c r="D36" i="83"/>
  <c r="I18" i="103"/>
  <c r="B18" i="103"/>
  <c r="H18" i="103"/>
  <c r="C18" i="103"/>
  <c r="I27" i="83"/>
  <c r="H27" i="83"/>
  <c r="J18" i="103"/>
  <c r="E45" i="91"/>
  <c r="F45" i="91"/>
  <c r="G45" i="91"/>
  <c r="H10" i="91"/>
  <c r="I10" i="91"/>
  <c r="H11" i="91"/>
  <c r="I11" i="91"/>
  <c r="H12" i="91"/>
  <c r="I12" i="91"/>
  <c r="H13" i="91"/>
  <c r="I13" i="91"/>
  <c r="H14" i="91"/>
  <c r="I14" i="91"/>
  <c r="H15" i="91"/>
  <c r="I15" i="91"/>
  <c r="H16" i="91"/>
  <c r="I16" i="91"/>
  <c r="H17" i="91"/>
  <c r="I17" i="91"/>
  <c r="H18" i="91"/>
  <c r="I18" i="91"/>
  <c r="H20" i="91"/>
  <c r="I20" i="91"/>
  <c r="H19" i="91"/>
  <c r="I19" i="91"/>
  <c r="I22" i="91"/>
  <c r="J22" i="91" s="1"/>
  <c r="H23" i="91"/>
  <c r="I23" i="91"/>
  <c r="H24" i="91"/>
  <c r="I24" i="91"/>
  <c r="H21" i="91"/>
  <c r="I21" i="91"/>
  <c r="H25" i="91"/>
  <c r="I25" i="91"/>
  <c r="H26" i="91"/>
  <c r="I26" i="91"/>
  <c r="C27" i="91"/>
  <c r="I27" i="91" s="1"/>
  <c r="B27" i="91"/>
  <c r="H27" i="91" s="1"/>
  <c r="C11" i="143"/>
  <c r="C12" i="143" s="1"/>
  <c r="E11" i="143"/>
  <c r="E12" i="143" s="1"/>
  <c r="F11" i="143"/>
  <c r="F12" i="143" s="1"/>
  <c r="G11" i="143"/>
  <c r="G12" i="143" s="1"/>
  <c r="B11" i="143"/>
  <c r="H9" i="143"/>
  <c r="D11" i="143"/>
  <c r="D12" i="143" s="1"/>
  <c r="J10" i="141"/>
  <c r="J11" i="141"/>
  <c r="J12" i="141"/>
  <c r="J13" i="141"/>
  <c r="J14" i="141"/>
  <c r="J15" i="141"/>
  <c r="J16" i="141"/>
  <c r="J17" i="141"/>
  <c r="J18" i="141"/>
  <c r="J19" i="141"/>
  <c r="J20" i="141"/>
  <c r="J21" i="141"/>
  <c r="J22" i="141"/>
  <c r="J23" i="141"/>
  <c r="J24" i="141"/>
  <c r="J25" i="141"/>
  <c r="J26" i="141"/>
  <c r="J27" i="141"/>
  <c r="J28" i="141"/>
  <c r="J29" i="141"/>
  <c r="J30" i="141"/>
  <c r="J31" i="141"/>
  <c r="C32" i="141"/>
  <c r="B32" i="141"/>
  <c r="B48" i="141" s="1"/>
  <c r="H22" i="97"/>
  <c r="I22" i="97"/>
  <c r="J22" i="97"/>
  <c r="H24" i="97"/>
  <c r="I24" i="97"/>
  <c r="J24" i="97"/>
  <c r="H23" i="97"/>
  <c r="I23" i="97"/>
  <c r="J23" i="97"/>
  <c r="H25" i="97"/>
  <c r="I25" i="97"/>
  <c r="J25" i="97"/>
  <c r="H26" i="97"/>
  <c r="I26" i="97"/>
  <c r="J26" i="97"/>
  <c r="H27" i="97"/>
  <c r="I27" i="97"/>
  <c r="J27" i="97"/>
  <c r="H28" i="97"/>
  <c r="I28" i="97"/>
  <c r="J28" i="97"/>
  <c r="I21" i="97"/>
  <c r="J21" i="97"/>
  <c r="H21" i="97"/>
  <c r="C29" i="97"/>
  <c r="D29" i="97"/>
  <c r="E29" i="97"/>
  <c r="F29" i="97"/>
  <c r="I29" i="97" s="1"/>
  <c r="G29" i="97"/>
  <c r="B29" i="97"/>
  <c r="H9" i="95"/>
  <c r="I43" i="85" l="1"/>
  <c r="H43" i="85"/>
  <c r="I32" i="141"/>
  <c r="I48" i="141" s="1"/>
  <c r="C48" i="141"/>
  <c r="H29" i="97"/>
  <c r="J29" i="97"/>
  <c r="J26" i="91"/>
  <c r="J25" i="91"/>
  <c r="J21" i="91"/>
  <c r="J24" i="91"/>
  <c r="J23" i="91"/>
  <c r="J27" i="91"/>
  <c r="J19" i="91"/>
  <c r="J20" i="91"/>
  <c r="J18" i="91"/>
  <c r="J17" i="91"/>
  <c r="J16" i="91"/>
  <c r="J15" i="91"/>
  <c r="J14" i="91"/>
  <c r="J13" i="91"/>
  <c r="J12" i="91"/>
  <c r="J11" i="91"/>
  <c r="J10" i="91"/>
  <c r="C45" i="91"/>
  <c r="I45" i="91" s="1"/>
  <c r="B45" i="91"/>
  <c r="H45" i="91" s="1"/>
  <c r="D45" i="91"/>
  <c r="D32" i="141"/>
  <c r="D48" i="141" s="1"/>
  <c r="G30" i="97"/>
  <c r="E30" i="97"/>
  <c r="C30" i="97"/>
  <c r="B30" i="97"/>
  <c r="F30" i="97"/>
  <c r="D30" i="97"/>
  <c r="J45" i="91" l="1"/>
  <c r="C34" i="38"/>
  <c r="D34" i="38"/>
  <c r="E35" i="38"/>
  <c r="F35" i="38"/>
  <c r="G35" i="38"/>
  <c r="B34" i="38"/>
  <c r="C22" i="38"/>
  <c r="D22" i="38"/>
  <c r="B22" i="38"/>
  <c r="B35" i="38" l="1"/>
  <c r="D35" i="38"/>
  <c r="C35" i="38"/>
  <c r="C16" i="108" l="1"/>
  <c r="I16" i="108" s="1"/>
  <c r="D16" i="108"/>
  <c r="B16" i="108"/>
  <c r="H16" i="108" s="1"/>
  <c r="J16" i="108" s="1"/>
  <c r="H10" i="143" l="1"/>
  <c r="H11" i="143" s="1"/>
  <c r="H12" i="143" s="1"/>
  <c r="I10" i="143"/>
  <c r="J10" i="143"/>
  <c r="B12" i="143"/>
  <c r="J9" i="143"/>
  <c r="J11" i="143" s="1"/>
  <c r="J12" i="143" s="1"/>
  <c r="I9" i="143"/>
  <c r="I11" i="143" s="1"/>
  <c r="I12" i="143" s="1"/>
  <c r="C11" i="138" l="1"/>
  <c r="D11" i="138"/>
  <c r="B11" i="138"/>
  <c r="J9" i="138"/>
  <c r="I9" i="138"/>
  <c r="I10" i="138" s="1"/>
  <c r="I11" i="138" s="1"/>
  <c r="H9" i="138"/>
  <c r="H32" i="141" l="1"/>
  <c r="H10" i="138"/>
  <c r="H11" i="138" s="1"/>
  <c r="J10" i="138"/>
  <c r="J11" i="138" s="1"/>
  <c r="J32" i="141" l="1"/>
  <c r="J48" i="141" s="1"/>
  <c r="H48" i="141"/>
  <c r="C32" i="124"/>
  <c r="I32" i="124" s="1"/>
  <c r="D32" i="124"/>
  <c r="J32" i="124" s="1"/>
  <c r="B32" i="124" l="1"/>
  <c r="H32" i="124" s="1"/>
  <c r="D29" i="122"/>
  <c r="E29" i="122" l="1"/>
  <c r="H29" i="122" s="1"/>
  <c r="G29" i="122"/>
  <c r="J29" i="122" s="1"/>
  <c r="C29" i="122"/>
  <c r="F29" i="122"/>
  <c r="I29" i="122" l="1"/>
  <c r="H37" i="62"/>
  <c r="I37" i="62"/>
  <c r="J37" i="62"/>
  <c r="I36" i="62"/>
  <c r="J36" i="62"/>
  <c r="H36" i="62"/>
  <c r="H27" i="62"/>
  <c r="I27" i="62"/>
  <c r="J27" i="62"/>
  <c r="H38" i="62" l="1"/>
  <c r="J38" i="62"/>
  <c r="I38" i="62"/>
  <c r="H32" i="38"/>
  <c r="I32" i="38"/>
  <c r="H27" i="38"/>
  <c r="I27" i="38"/>
  <c r="J32" i="38"/>
  <c r="J27" i="38"/>
  <c r="H15" i="38"/>
  <c r="I15" i="38"/>
  <c r="J15" i="38"/>
  <c r="C34" i="118" l="1"/>
  <c r="I34" i="118" s="1"/>
  <c r="B34" i="118"/>
  <c r="H34" i="118" s="1"/>
  <c r="D34" i="118"/>
  <c r="J34" i="118" s="1"/>
  <c r="I30" i="97"/>
  <c r="H30" i="97"/>
  <c r="F19" i="95"/>
  <c r="E19" i="95"/>
  <c r="C19" i="95"/>
  <c r="B19" i="95"/>
  <c r="I15" i="95"/>
  <c r="H15" i="95"/>
  <c r="I17" i="95"/>
  <c r="H17" i="95"/>
  <c r="J17" i="95"/>
  <c r="I16" i="95"/>
  <c r="H16" i="95"/>
  <c r="J16" i="95"/>
  <c r="I14" i="95"/>
  <c r="H14" i="95"/>
  <c r="I13" i="95"/>
  <c r="H13" i="95"/>
  <c r="I12" i="95"/>
  <c r="H12" i="95"/>
  <c r="J12" i="95"/>
  <c r="I11" i="95"/>
  <c r="H11" i="95"/>
  <c r="J11" i="95"/>
  <c r="I9" i="95"/>
  <c r="H18" i="95" l="1"/>
  <c r="H19" i="95" s="1"/>
  <c r="I18" i="95"/>
  <c r="I19" i="95" s="1"/>
  <c r="G19" i="95"/>
  <c r="J9" i="95"/>
  <c r="J13" i="95"/>
  <c r="J14" i="95"/>
  <c r="J15" i="95"/>
  <c r="B51" i="112"/>
  <c r="H51" i="112" s="1"/>
  <c r="C51" i="112"/>
  <c r="I51" i="112" s="1"/>
  <c r="D51" i="112"/>
  <c r="J51" i="112" s="1"/>
  <c r="C37" i="110"/>
  <c r="I37" i="110" s="1"/>
  <c r="B37" i="110"/>
  <c r="H37" i="110" s="1"/>
  <c r="J30" i="97"/>
  <c r="D19" i="95"/>
  <c r="J18" i="95" l="1"/>
  <c r="J19" i="95" s="1"/>
  <c r="D37" i="110"/>
  <c r="J37" i="110" s="1"/>
  <c r="H26" i="38" l="1"/>
  <c r="I26" i="38"/>
  <c r="H28" i="38"/>
  <c r="I28" i="38"/>
  <c r="H29" i="38"/>
  <c r="I29" i="38"/>
  <c r="H30" i="38"/>
  <c r="I30" i="38"/>
  <c r="H31" i="38"/>
  <c r="I31" i="38"/>
  <c r="J31" i="38"/>
  <c r="H33" i="38"/>
  <c r="I33" i="38"/>
  <c r="J33" i="38"/>
  <c r="J26" i="38"/>
  <c r="J28" i="38"/>
  <c r="J29" i="38"/>
  <c r="J30" i="38"/>
  <c r="J18" i="38" l="1"/>
  <c r="I18" i="38"/>
  <c r="H18" i="38"/>
  <c r="H29" i="83" l="1"/>
  <c r="I29" i="83"/>
  <c r="J29" i="83"/>
  <c r="H30" i="83"/>
  <c r="I30" i="83"/>
  <c r="J30" i="83"/>
  <c r="H31" i="83"/>
  <c r="I31" i="83"/>
  <c r="J31" i="83"/>
  <c r="H32" i="83"/>
  <c r="I32" i="83"/>
  <c r="J32" i="83"/>
  <c r="H33" i="83"/>
  <c r="I33" i="83"/>
  <c r="J33" i="83"/>
  <c r="H34" i="83"/>
  <c r="I34" i="83"/>
  <c r="J34" i="83"/>
  <c r="I35" i="83" l="1"/>
  <c r="I36" i="83" s="1"/>
  <c r="J35" i="83"/>
  <c r="J36" i="83" s="1"/>
  <c r="H35" i="83"/>
  <c r="H36" i="83" s="1"/>
  <c r="C52" i="62"/>
  <c r="I52" i="62" s="1"/>
  <c r="D52" i="62"/>
  <c r="B52" i="62"/>
  <c r="H52" i="62" s="1"/>
  <c r="J52" i="62" l="1"/>
  <c r="C51" i="60"/>
  <c r="I51" i="60" s="1"/>
  <c r="B51" i="60"/>
  <c r="H51" i="60" s="1"/>
  <c r="J51" i="60" l="1"/>
  <c r="D51" i="60"/>
  <c r="I24" i="38" l="1"/>
  <c r="I34" i="38" s="1"/>
  <c r="J24" i="38"/>
  <c r="J34" i="38" s="1"/>
  <c r="H24" i="38"/>
  <c r="H34" i="38" s="1"/>
  <c r="H10" i="38"/>
  <c r="I10" i="38"/>
  <c r="J10" i="38"/>
  <c r="H11" i="38"/>
  <c r="I11" i="38"/>
  <c r="J11" i="38"/>
  <c r="H12" i="38"/>
  <c r="I12" i="38"/>
  <c r="J12" i="38"/>
  <c r="H13" i="38"/>
  <c r="I13" i="38"/>
  <c r="J13" i="38"/>
  <c r="H14" i="38"/>
  <c r="I14" i="38"/>
  <c r="J14" i="38"/>
  <c r="H16" i="38"/>
  <c r="I16" i="38"/>
  <c r="J16" i="38"/>
  <c r="H17" i="38"/>
  <c r="I17" i="38"/>
  <c r="J17" i="38"/>
  <c r="H19" i="38"/>
  <c r="I19" i="38"/>
  <c r="J19" i="38"/>
  <c r="H20" i="38"/>
  <c r="I20" i="38"/>
  <c r="J20" i="38"/>
  <c r="H21" i="38"/>
  <c r="I21" i="38"/>
  <c r="J21" i="38"/>
  <c r="I9" i="38"/>
  <c r="J9" i="38"/>
  <c r="H9" i="38"/>
  <c r="H22" i="38" s="1"/>
  <c r="J22" i="38" l="1"/>
  <c r="J35" i="38" s="1"/>
  <c r="I22" i="38"/>
  <c r="I35" i="38" s="1"/>
  <c r="H35" i="38"/>
</calcChain>
</file>

<file path=xl/sharedStrings.xml><?xml version="1.0" encoding="utf-8"?>
<sst xmlns="http://schemas.openxmlformats.org/spreadsheetml/2006/main" count="5793" uniqueCount="1234">
  <si>
    <t>ميسان</t>
  </si>
  <si>
    <t>المثنى</t>
  </si>
  <si>
    <t>التربية للعلوم الانسانية</t>
  </si>
  <si>
    <t>الهندسة الكهروميكانيكية</t>
  </si>
  <si>
    <t>التربية الاساسية</t>
  </si>
  <si>
    <t>التربية للبنات</t>
  </si>
  <si>
    <t>عراقيون</t>
  </si>
  <si>
    <t>عرب</t>
  </si>
  <si>
    <t>مجموع</t>
  </si>
  <si>
    <t>دراسات صباحية</t>
  </si>
  <si>
    <t>كركوك</t>
  </si>
  <si>
    <t>مجموع الدراسات الصباحية</t>
  </si>
  <si>
    <t>دراسات مسائية</t>
  </si>
  <si>
    <t>مجموع الدراسات المسائية</t>
  </si>
  <si>
    <t>الكلية</t>
  </si>
  <si>
    <t>القسم</t>
  </si>
  <si>
    <t>الطب</t>
  </si>
  <si>
    <t>طب الاسنان</t>
  </si>
  <si>
    <t>الصيدلة</t>
  </si>
  <si>
    <t>التمريض</t>
  </si>
  <si>
    <t>الهندسة</t>
  </si>
  <si>
    <t>الزراعة</t>
  </si>
  <si>
    <t>الطب البيطري</t>
  </si>
  <si>
    <t>العلوم</t>
  </si>
  <si>
    <t>الادارة والاقتصاد</t>
  </si>
  <si>
    <t>الاداب</t>
  </si>
  <si>
    <t>اللغات</t>
  </si>
  <si>
    <t>الاعلام</t>
  </si>
  <si>
    <t>القانون</t>
  </si>
  <si>
    <t>الفنون الجميلة</t>
  </si>
  <si>
    <t>الاثار</t>
  </si>
  <si>
    <t>مجموع الاقسام الهندسية</t>
  </si>
  <si>
    <t>مجموع الاقسام العلمية</t>
  </si>
  <si>
    <t>هندسة الخوارزمي</t>
  </si>
  <si>
    <t>بغداد</t>
  </si>
  <si>
    <t>الموصل</t>
  </si>
  <si>
    <t>البصرة</t>
  </si>
  <si>
    <t>تكريت</t>
  </si>
  <si>
    <t>بابل</t>
  </si>
  <si>
    <t>ديالى</t>
  </si>
  <si>
    <t>كربلاء</t>
  </si>
  <si>
    <t>ذي قار</t>
  </si>
  <si>
    <t>واسط</t>
  </si>
  <si>
    <t>هندسة المواد</t>
  </si>
  <si>
    <t xml:space="preserve">التربية </t>
  </si>
  <si>
    <t>هندسة الانتاج والمعادن</t>
  </si>
  <si>
    <t>الجامعة</t>
  </si>
  <si>
    <t>المستنصرية</t>
  </si>
  <si>
    <t>التكنولوجية</t>
  </si>
  <si>
    <t>الكوفة</t>
  </si>
  <si>
    <t>القادسية</t>
  </si>
  <si>
    <t>الانبار</t>
  </si>
  <si>
    <t>الكليات الاهلية</t>
  </si>
  <si>
    <t>هندسة البناء والانشاءات</t>
  </si>
  <si>
    <t>التربية للعلوم الصرفة</t>
  </si>
  <si>
    <t>الهندسة الكيمياوية</t>
  </si>
  <si>
    <t xml:space="preserve"> النهرين</t>
  </si>
  <si>
    <t>طب الكندي</t>
  </si>
  <si>
    <t>التربية  للبنات</t>
  </si>
  <si>
    <t>التربية  ابن رشد</t>
  </si>
  <si>
    <t>التربية  ابن الهيثم</t>
  </si>
  <si>
    <t xml:space="preserve">التربية  </t>
  </si>
  <si>
    <t>العلوم للبنات</t>
  </si>
  <si>
    <t>العلوم السياسية</t>
  </si>
  <si>
    <t>العلوم الاسلامية</t>
  </si>
  <si>
    <t>العلوم التطبيقية</t>
  </si>
  <si>
    <t>التربية  الاساسية</t>
  </si>
  <si>
    <t>الحاسبات والرياضيات</t>
  </si>
  <si>
    <t>علوم الاغذية</t>
  </si>
  <si>
    <t>هندسة السيطرة والنظم</t>
  </si>
  <si>
    <t xml:space="preserve">علوم الحاسبات </t>
  </si>
  <si>
    <t>هندسة الكهربائية والالكترونية</t>
  </si>
  <si>
    <t>التربية البنات</t>
  </si>
  <si>
    <t>العراقية</t>
  </si>
  <si>
    <t>التربية ابن رشد</t>
  </si>
  <si>
    <t>التربية ابن الهيثم</t>
  </si>
  <si>
    <t>سامراء</t>
  </si>
  <si>
    <t>علوم البيئة</t>
  </si>
  <si>
    <t>مجموع الجامعة</t>
  </si>
  <si>
    <t>الفقه</t>
  </si>
  <si>
    <t>التربية</t>
  </si>
  <si>
    <t>تابع جدول رقم (  19 )</t>
  </si>
  <si>
    <t>تابع جدول رقم (   19)</t>
  </si>
  <si>
    <t xml:space="preserve">مجموع الجامعة </t>
  </si>
  <si>
    <t>تربيه للعلوم الانسانيه</t>
  </si>
  <si>
    <t>التربية  للعلوم الصرفه</t>
  </si>
  <si>
    <t>التربية القائم</t>
  </si>
  <si>
    <t>تكنولوجيا المعلومات</t>
  </si>
  <si>
    <t>الدراسات القرانية</t>
  </si>
  <si>
    <t>الكلية ( المعهد)</t>
  </si>
  <si>
    <t>المعهد الطبي التقني بغداد</t>
  </si>
  <si>
    <t>معهد التكنولوجيا  بغداد</t>
  </si>
  <si>
    <t>معهد الادارة الرصافة</t>
  </si>
  <si>
    <t>معهد الفنون التطبيقية</t>
  </si>
  <si>
    <t>المعهد الطبي التقني المنصور</t>
  </si>
  <si>
    <t>معهد الادارة التقني</t>
  </si>
  <si>
    <t xml:space="preserve"> معهد اعداد المدربين التقنيين</t>
  </si>
  <si>
    <t>المعهد التقني الانبار</t>
  </si>
  <si>
    <t>المعهد التقني بابل</t>
  </si>
  <si>
    <t>المعهد التقني النجف</t>
  </si>
  <si>
    <t>المعهد التقني المسيب</t>
  </si>
  <si>
    <t>المعهد التقني الكو ت</t>
  </si>
  <si>
    <t>المعهد التقني الكوفة</t>
  </si>
  <si>
    <t>المعهد التقني الصويرة</t>
  </si>
  <si>
    <t>المعهد التقني بعقوبة</t>
  </si>
  <si>
    <t>المعهد التقني كربلاء</t>
  </si>
  <si>
    <t>المعهد التقني الديوانية</t>
  </si>
  <si>
    <t>المعهد التقني السماوة</t>
  </si>
  <si>
    <t>مجموع المعاهد التقنية للدراسات الصباحية</t>
  </si>
  <si>
    <t>كلية التقنيات الصحية والطبية</t>
  </si>
  <si>
    <t>كلية التقنيات الكهربائية والالكترونية</t>
  </si>
  <si>
    <t>الكلية التقنية الادارية بغداد</t>
  </si>
  <si>
    <t>كلية الفنون التطبيقية</t>
  </si>
  <si>
    <t>الكلية التقنية الادارية الكوفة</t>
  </si>
  <si>
    <t>الكلية التقنية النجف</t>
  </si>
  <si>
    <t>الكلية التقنية المسيب</t>
  </si>
  <si>
    <t>مجموع الكليات التقنية للدراسات الصباحية</t>
  </si>
  <si>
    <t>معهد تكنولوجيا بغداد</t>
  </si>
  <si>
    <t>معهد تقني الانبار</t>
  </si>
  <si>
    <t>مجموع المعاهد التقنية للدراسات المسائية</t>
  </si>
  <si>
    <t>الكلية التقنية الادارية</t>
  </si>
  <si>
    <t>مجموع  الدراسات المسائية</t>
  </si>
  <si>
    <t>تابع جدول (3)</t>
  </si>
  <si>
    <t>تابع جدول (4)</t>
  </si>
  <si>
    <t xml:space="preserve"> جدول (4)</t>
  </si>
  <si>
    <t>Table (3)</t>
  </si>
  <si>
    <t xml:space="preserve">University </t>
  </si>
  <si>
    <t>Arab</t>
  </si>
  <si>
    <t>Total</t>
  </si>
  <si>
    <t>Morning Studies</t>
  </si>
  <si>
    <t>Baghdad</t>
  </si>
  <si>
    <t>Tikrit</t>
  </si>
  <si>
    <t>Babylon</t>
  </si>
  <si>
    <t>Diala</t>
  </si>
  <si>
    <t>Kerbela</t>
  </si>
  <si>
    <t>Thi-Qar</t>
  </si>
  <si>
    <t>Kirkuk</t>
  </si>
  <si>
    <t>Wasit</t>
  </si>
  <si>
    <t>Missan</t>
  </si>
  <si>
    <t>Miuthanna</t>
  </si>
  <si>
    <t>Samaraa</t>
  </si>
  <si>
    <t>Private college</t>
  </si>
  <si>
    <t xml:space="preserve">Medicine </t>
  </si>
  <si>
    <t>Kindy Medicine</t>
  </si>
  <si>
    <t>Dentistry</t>
  </si>
  <si>
    <t>Pharmacy</t>
  </si>
  <si>
    <t>Nursing</t>
  </si>
  <si>
    <t>Engineering</t>
  </si>
  <si>
    <t>Khawarismy Engineering</t>
  </si>
  <si>
    <t>Agriculture</t>
  </si>
  <si>
    <t>Viternary</t>
  </si>
  <si>
    <t>Sciences</t>
  </si>
  <si>
    <t>Sciences for Women</t>
  </si>
  <si>
    <t>Management &amp; Economy</t>
  </si>
  <si>
    <t xml:space="preserve">Education for women </t>
  </si>
  <si>
    <t>Media</t>
  </si>
  <si>
    <t>Languages</t>
  </si>
  <si>
    <t>Law</t>
  </si>
  <si>
    <t>Politics</t>
  </si>
  <si>
    <t>Fine Arts</t>
  </si>
  <si>
    <t>Islamic Sciences</t>
  </si>
  <si>
    <t>Total morning studies</t>
  </si>
  <si>
    <t xml:space="preserve">Total evening studies </t>
  </si>
  <si>
    <t xml:space="preserve">College </t>
  </si>
  <si>
    <t>Morning studies</t>
  </si>
  <si>
    <t>Department</t>
  </si>
  <si>
    <t>Management &amp; economy</t>
  </si>
  <si>
    <t>Education for women</t>
  </si>
  <si>
    <t>Archeology</t>
  </si>
  <si>
    <t>Islamic sciences</t>
  </si>
  <si>
    <t>Evening studies</t>
  </si>
  <si>
    <t>Total evening studies</t>
  </si>
  <si>
    <t>Medicine</t>
  </si>
  <si>
    <t>Education</t>
  </si>
  <si>
    <t>Baisic education</t>
  </si>
  <si>
    <t>Building &amp; construction engineering</t>
  </si>
  <si>
    <t>Architectural engineering</t>
  </si>
  <si>
    <t>Machinery engineering</t>
  </si>
  <si>
    <t>Electrical &amp; Electronic engineering</t>
  </si>
  <si>
    <t>Control &amp; system engineering</t>
  </si>
  <si>
    <t>Chemical engineering</t>
  </si>
  <si>
    <t>Material engineering</t>
  </si>
  <si>
    <t>Electro-mechanic engineering</t>
  </si>
  <si>
    <t>Production &amp; minerals engineering</t>
  </si>
  <si>
    <t xml:space="preserve">Total engineering </t>
  </si>
  <si>
    <t>Applied sciences</t>
  </si>
  <si>
    <t>Information technology</t>
  </si>
  <si>
    <t>Philology</t>
  </si>
  <si>
    <t xml:space="preserve">Total morning studies </t>
  </si>
  <si>
    <t>Computer &amp; Maths</t>
  </si>
  <si>
    <t>Basic education</t>
  </si>
  <si>
    <t>Computer &amp; maths</t>
  </si>
  <si>
    <t>Education / social sciences</t>
  </si>
  <si>
    <t>Morning  studies</t>
  </si>
  <si>
    <t>Total mornung studies</t>
  </si>
  <si>
    <t>Mamagement &amp; economy</t>
  </si>
  <si>
    <t>Table (24)</t>
  </si>
  <si>
    <t>Management &amp; economy/ Ramadi</t>
  </si>
  <si>
    <t>Esducation / Qaim</t>
  </si>
  <si>
    <t>Materials engineering</t>
  </si>
  <si>
    <t>Sciences for women</t>
  </si>
  <si>
    <t xml:space="preserve">Evening studies </t>
  </si>
  <si>
    <t>College / Institute</t>
  </si>
  <si>
    <t>Technical medical institute / Baghdad</t>
  </si>
  <si>
    <t>Technology institute / Baghdad</t>
  </si>
  <si>
    <t>Management Institute / Rusafa</t>
  </si>
  <si>
    <t>Applied Arts institute</t>
  </si>
  <si>
    <t>Technical medical institute / Al-mansour</t>
  </si>
  <si>
    <t>Technical management institute</t>
  </si>
  <si>
    <t>Technical trainees preparation institute</t>
  </si>
  <si>
    <t xml:space="preserve">Technical institute / Anbar </t>
  </si>
  <si>
    <t xml:space="preserve">Technical institute / Najaf </t>
  </si>
  <si>
    <t xml:space="preserve">Technical institute / Musaib </t>
  </si>
  <si>
    <t xml:space="preserve">Technical institute / Kut </t>
  </si>
  <si>
    <t xml:space="preserve">Technical institute / Kufa </t>
  </si>
  <si>
    <t xml:space="preserve">Technical institute / Suairah </t>
  </si>
  <si>
    <t xml:space="preserve">Technical institute / Babylon  </t>
  </si>
  <si>
    <t xml:space="preserve">Technical institute / Baquba </t>
  </si>
  <si>
    <t xml:space="preserve">Technical institute / Kerbela </t>
  </si>
  <si>
    <t xml:space="preserve">Technical institute / Diwaniyah  </t>
  </si>
  <si>
    <t xml:space="preserve">Health &amp; medical techniques college </t>
  </si>
  <si>
    <t xml:space="preserve">Electrical &amp; electronic techniques college </t>
  </si>
  <si>
    <t xml:space="preserve">Management technical college/Baghdad </t>
  </si>
  <si>
    <t xml:space="preserve">Applied Arts college </t>
  </si>
  <si>
    <t xml:space="preserve">Management technical college/ Kufa </t>
  </si>
  <si>
    <t>Technical college / Najaf</t>
  </si>
  <si>
    <t>Technical college / Msaib</t>
  </si>
  <si>
    <t>Technology Institute / Baghdad</t>
  </si>
  <si>
    <t>Management institute / Rusafa</t>
  </si>
  <si>
    <t>Technical institute / Anbar</t>
  </si>
  <si>
    <t xml:space="preserve">Management technical college </t>
  </si>
  <si>
    <t>Iraqi</t>
  </si>
  <si>
    <t xml:space="preserve">دراسات صباحية </t>
  </si>
  <si>
    <t xml:space="preserve"> Evening studies</t>
  </si>
  <si>
    <t xml:space="preserve">مجموع </t>
  </si>
  <si>
    <t>ذ</t>
  </si>
  <si>
    <t>ا</t>
  </si>
  <si>
    <t>م</t>
  </si>
  <si>
    <t>M</t>
  </si>
  <si>
    <t>F</t>
  </si>
  <si>
    <t>T</t>
  </si>
  <si>
    <t>مج</t>
  </si>
  <si>
    <t>هندسة تكنولوجيا النفط</t>
  </si>
  <si>
    <t xml:space="preserve">مجموع الدراسات المسائية </t>
  </si>
  <si>
    <t xml:space="preserve">التخطيط العمراني </t>
  </si>
  <si>
    <t>اجانب</t>
  </si>
  <si>
    <t>الهندسة النفط والمعادن</t>
  </si>
  <si>
    <t>التربية الاساسية / شرقاط</t>
  </si>
  <si>
    <t>التربية الاساسية / حديثة</t>
  </si>
  <si>
    <t xml:space="preserve">الادارة والاقتصاد </t>
  </si>
  <si>
    <t>التقنيات الصحية والطبية/ كوفة</t>
  </si>
  <si>
    <t xml:space="preserve">Health &amp; medical techniques/ Kufa   </t>
  </si>
  <si>
    <t xml:space="preserve">الكلية التقنية الهندسية بغداد </t>
  </si>
  <si>
    <t xml:space="preserve"> جامعة التقنية في فرات الاوسط</t>
  </si>
  <si>
    <t>جامعة التقنية في فرات الاوسط</t>
  </si>
  <si>
    <t>جامعة التقنية في المنطقة الوسطى</t>
  </si>
  <si>
    <t>تربية القرنة</t>
  </si>
  <si>
    <t>Fine arts</t>
  </si>
  <si>
    <t>التربية البدنية وعلوم الرياضية</t>
  </si>
  <si>
    <t>قانون</t>
  </si>
  <si>
    <t>الحمدانية</t>
  </si>
  <si>
    <t xml:space="preserve"> AL-Hamdania </t>
  </si>
  <si>
    <t>AL-Falloja</t>
  </si>
  <si>
    <t>جامعة التقنية في المنطقة الشمالية</t>
  </si>
  <si>
    <t>الفلوجة</t>
  </si>
  <si>
    <t>مجموع الكلي للجامعات</t>
  </si>
  <si>
    <t>جدول ( 10 )</t>
  </si>
  <si>
    <t>أ</t>
  </si>
  <si>
    <t>هندسة المعلومات</t>
  </si>
  <si>
    <t>التقنيات الحيوية التطبيقية</t>
  </si>
  <si>
    <t xml:space="preserve">الحقوق </t>
  </si>
  <si>
    <t>اقتصاديات الاعمال</t>
  </si>
  <si>
    <t>Business economy</t>
  </si>
  <si>
    <t>الحقوق</t>
  </si>
  <si>
    <t>Literature</t>
  </si>
  <si>
    <t>اعلام</t>
  </si>
  <si>
    <t>Antiques</t>
  </si>
  <si>
    <t>التربية البدنية وعلوم الرياضة</t>
  </si>
  <si>
    <t>physical education</t>
  </si>
  <si>
    <t>دراسات الصباحية</t>
  </si>
  <si>
    <t xml:space="preserve">القانون </t>
  </si>
  <si>
    <t xml:space="preserve">العلوم الاسلامية </t>
  </si>
  <si>
    <t xml:space="preserve">Islamic sciences </t>
  </si>
  <si>
    <t>دراسات المسائية</t>
  </si>
  <si>
    <t xml:space="preserve">Management &amp; economy </t>
  </si>
  <si>
    <t>التقانات الاحيائية</t>
  </si>
  <si>
    <t>مجموع  الدراسات الصباحية</t>
  </si>
  <si>
    <t xml:space="preserve">الطب البيطري </t>
  </si>
  <si>
    <t xml:space="preserve">العلوم الطبية التطبيقية </t>
  </si>
  <si>
    <t>العلوم السياحية</t>
  </si>
  <si>
    <t>Tourism sciences</t>
  </si>
  <si>
    <t xml:space="preserve">التربية للعلوم الصرفة </t>
  </si>
  <si>
    <t>Education/ Sciences</t>
  </si>
  <si>
    <t xml:space="preserve">التربية للعلوم الانسانية </t>
  </si>
  <si>
    <t>Education/ Social Sciences</t>
  </si>
  <si>
    <t xml:space="preserve">العلوم </t>
  </si>
  <si>
    <t>الزراعة والاهوار</t>
  </si>
  <si>
    <t>Agriculture&amp; marshes</t>
  </si>
  <si>
    <t>Table (28)</t>
  </si>
  <si>
    <t xml:space="preserve">الطب </t>
  </si>
  <si>
    <t>Physical Education</t>
  </si>
  <si>
    <t>التربية للعلوم الاتسانية</t>
  </si>
  <si>
    <t xml:space="preserve">الفنون الجميلة </t>
  </si>
  <si>
    <t>Table (34)</t>
  </si>
  <si>
    <t>College</t>
  </si>
  <si>
    <t>التربية البدنية  وعلوم الرياضة</t>
  </si>
  <si>
    <t>Basic Education</t>
  </si>
  <si>
    <t>التريية للعلوم الانسانية</t>
  </si>
  <si>
    <t xml:space="preserve">التربية الاساسية </t>
  </si>
  <si>
    <t>Total Evening studies</t>
  </si>
  <si>
    <t>المعهد (الكلية)</t>
  </si>
  <si>
    <t>المعهد التقني كركوك</t>
  </si>
  <si>
    <t xml:space="preserve">Technical institute / Kirkuk </t>
  </si>
  <si>
    <t>المعهد التقني الحويجة</t>
  </si>
  <si>
    <t xml:space="preserve">Technical institute / Hawijah </t>
  </si>
  <si>
    <t>المعهد التقني الدور</t>
  </si>
  <si>
    <t xml:space="preserve">Technical institute / Dour </t>
  </si>
  <si>
    <t xml:space="preserve">المعهد التقني نينوى </t>
  </si>
  <si>
    <t xml:space="preserve">Technical institute / Ninevah </t>
  </si>
  <si>
    <t>الكلية التقنية الادارية الموصل</t>
  </si>
  <si>
    <t xml:space="preserve">Management technical college/ Mosul </t>
  </si>
  <si>
    <t>الكلية التقنية  الهندسية الموصل</t>
  </si>
  <si>
    <t xml:space="preserve">Technical college / Mosul  </t>
  </si>
  <si>
    <t>الكلية التقنية كركوك</t>
  </si>
  <si>
    <t xml:space="preserve">Technical college / Kirkuk  </t>
  </si>
  <si>
    <t>الكلية التقنية الزراعية  الموصل</t>
  </si>
  <si>
    <t>Morning study</t>
  </si>
  <si>
    <t>التقني البصرة</t>
  </si>
  <si>
    <t xml:space="preserve"> Basrah Technical </t>
  </si>
  <si>
    <t>التقني العمارة</t>
  </si>
  <si>
    <t xml:space="preserve"> AlEmara Technical </t>
  </si>
  <si>
    <t>التقني الشطرة</t>
  </si>
  <si>
    <t xml:space="preserve"> Shatra Technical </t>
  </si>
  <si>
    <t>التقني الناصرية</t>
  </si>
  <si>
    <t xml:space="preserve"> Nseriya Technical </t>
  </si>
  <si>
    <t xml:space="preserve">التقني القرنة </t>
  </si>
  <si>
    <t xml:space="preserve"> Kurna Technical </t>
  </si>
  <si>
    <t xml:space="preserve">مجموع المعاهد التقنية </t>
  </si>
  <si>
    <t xml:space="preserve">Total Technical institutes </t>
  </si>
  <si>
    <t>الكلية التقنية الادارية البصرة</t>
  </si>
  <si>
    <t>Administration  technical basrah</t>
  </si>
  <si>
    <t>كلية التقنيات الصحية والطبية البصرة</t>
  </si>
  <si>
    <t>Medical technical basrah</t>
  </si>
  <si>
    <t xml:space="preserve">مجموع الكليات التقنية </t>
  </si>
  <si>
    <t xml:space="preserve">Total Technical colleges </t>
  </si>
  <si>
    <t xml:space="preserve"> Technical engineering college  Basrah</t>
  </si>
  <si>
    <t>التراث الاهلية الجامعة</t>
  </si>
  <si>
    <t>Alturath  Unversity / College</t>
  </si>
  <si>
    <t>المنصور الاهلية الجامعة</t>
  </si>
  <si>
    <t>AlMansour Unversity / College</t>
  </si>
  <si>
    <t>الرافدين الاهلية الجامعة</t>
  </si>
  <si>
    <t>Alradidain Unversity / College</t>
  </si>
  <si>
    <t>المامون الاهلية الجامعة</t>
  </si>
  <si>
    <t>Alma'amoon Unversity / College</t>
  </si>
  <si>
    <t>شط العرب الاهلية الجامعة</t>
  </si>
  <si>
    <t>Shat Al-Arab Unversity / College</t>
  </si>
  <si>
    <t>المعارف الاهلية الجامعة</t>
  </si>
  <si>
    <t>Alma'arif Unversity / College</t>
  </si>
  <si>
    <t>بغداد للعلوم الاقتصادية الجامعة</t>
  </si>
  <si>
    <t>Baghdad Unversity / College for economic sciences</t>
  </si>
  <si>
    <t>اليرموك الاهلية الجامعة</t>
  </si>
  <si>
    <t>Alyarmook Unversity / College</t>
  </si>
  <si>
    <t>بغداد للصيدلة الاهلية</t>
  </si>
  <si>
    <t xml:space="preserve">Baghdad Pharmacy College </t>
  </si>
  <si>
    <t>الكلية الاسلامية الجامعة</t>
  </si>
  <si>
    <t>Islamic university College</t>
  </si>
  <si>
    <t>دجلة الاهلية الجامعة</t>
  </si>
  <si>
    <t xml:space="preserve">Dijlah University College </t>
  </si>
  <si>
    <t>كلية السلام</t>
  </si>
  <si>
    <t xml:space="preserve">Alsalaam University College </t>
  </si>
  <si>
    <t>كلية مدينة العلم الاهلية</t>
  </si>
  <si>
    <t xml:space="preserve">Madinat Al-Ilm University College </t>
  </si>
  <si>
    <t>كلية الشيخ الطوسي الاهلية الجامعة</t>
  </si>
  <si>
    <t xml:space="preserve">Alshaikh Altoosi University College </t>
  </si>
  <si>
    <t>كلية الرشيد</t>
  </si>
  <si>
    <t xml:space="preserve">Alrasheed University College </t>
  </si>
  <si>
    <t>كلية العراق الجامعة</t>
  </si>
  <si>
    <t xml:space="preserve">Iraq University College </t>
  </si>
  <si>
    <t>كلية صدر العراق الجامعة</t>
  </si>
  <si>
    <t xml:space="preserve">Sadr AlIraq University College </t>
  </si>
  <si>
    <t>كلية القلم الجامعة</t>
  </si>
  <si>
    <t>Al-qalam University College</t>
  </si>
  <si>
    <t>كلية الحسين الاهلية الجامعة</t>
  </si>
  <si>
    <t xml:space="preserve">Alhussein University College </t>
  </si>
  <si>
    <t>كلية الحكمة الجامعة</t>
  </si>
  <si>
    <t>Al-hekma University College</t>
  </si>
  <si>
    <t>كلية المستقبل الجامعة</t>
  </si>
  <si>
    <t>Al-mustakbal University College</t>
  </si>
  <si>
    <t>جامعة اهل البيت الاهلية</t>
  </si>
  <si>
    <t xml:space="preserve">Ahlulbait University College </t>
  </si>
  <si>
    <t>جامعة الامام جعفر الصادق (ع)</t>
  </si>
  <si>
    <t xml:space="preserve">Ja,afar Alsadiq University College </t>
  </si>
  <si>
    <t>كلية االمصطفى الجامعة</t>
  </si>
  <si>
    <t>Al-mustafa University College</t>
  </si>
  <si>
    <t xml:space="preserve">كلية الكتاب الجامعة </t>
  </si>
  <si>
    <t>Al-ketab University College</t>
  </si>
  <si>
    <t xml:space="preserve">كلية الصفوة الجامعة </t>
  </si>
  <si>
    <t>Al-safwa University College</t>
  </si>
  <si>
    <t xml:space="preserve">كلية الكوت  الجامعة </t>
  </si>
  <si>
    <t>كلية الاسراء الجامعة</t>
  </si>
  <si>
    <t>Al-isra'a University College</t>
  </si>
  <si>
    <t xml:space="preserve">كلية النسور الجامعة </t>
  </si>
  <si>
    <t>Al-Nusoor University College</t>
  </si>
  <si>
    <t>Al-Fiqh University College</t>
  </si>
  <si>
    <t xml:space="preserve">كلية ابن حيان  الجامعة </t>
  </si>
  <si>
    <t>Bin Hayan University College</t>
  </si>
  <si>
    <t xml:space="preserve">كلية الباني الجامعة </t>
  </si>
  <si>
    <t>Al-Bani University College</t>
  </si>
  <si>
    <t>Total Morning Studies</t>
  </si>
  <si>
    <t>المأمون الاهلية الجامعة</t>
  </si>
  <si>
    <t>الكلية الاسلامية الاهلية الجامعة</t>
  </si>
  <si>
    <t>كلية الحسين(ع)الهندسية الاهلية الجامعة</t>
  </si>
  <si>
    <t>كلية الامام الجامعة</t>
  </si>
  <si>
    <t>Al-Imam University College</t>
  </si>
  <si>
    <t xml:space="preserve">كلية العراق الجامعة </t>
  </si>
  <si>
    <t>Iraq University College</t>
  </si>
  <si>
    <t xml:space="preserve">كلية صدر العراق الجامعة </t>
  </si>
  <si>
    <t xml:space="preserve">كلية الحلة الجامعة </t>
  </si>
  <si>
    <t>Al-hila University College</t>
  </si>
  <si>
    <t>مجموع الكليات الاهلية الكلي</t>
  </si>
  <si>
    <t>Total Private Colleges</t>
  </si>
  <si>
    <t>Table (30)</t>
  </si>
  <si>
    <t>Table (4)</t>
  </si>
  <si>
    <t xml:space="preserve">Table (4) Con. </t>
  </si>
  <si>
    <t xml:space="preserve">Table (3) Con. </t>
  </si>
  <si>
    <t>physical education for Women</t>
  </si>
  <si>
    <t>Foreigners</t>
  </si>
  <si>
    <t>university of technology in the northern region</t>
  </si>
  <si>
    <t>University of Technology in the Central Region</t>
  </si>
  <si>
    <t>University of Technology in the Middle Euphrates</t>
  </si>
  <si>
    <t>University of Technology in the Southern Region</t>
  </si>
  <si>
    <t>AL-Anbar</t>
  </si>
  <si>
    <t>AL-Qadisiya</t>
  </si>
  <si>
    <t>AL-Basrah</t>
  </si>
  <si>
    <t xml:space="preserve">AL-Mustansiriya </t>
  </si>
  <si>
    <t>AL-Technology</t>
  </si>
  <si>
    <t>AL-Nahrain</t>
  </si>
  <si>
    <t>AL-Iraqia</t>
  </si>
  <si>
    <t xml:space="preserve">AL-Mosul </t>
  </si>
  <si>
    <t>AL-Qasim Al-Khadra</t>
  </si>
  <si>
    <t>AL-Kufa</t>
  </si>
  <si>
    <t>Iraqi's</t>
  </si>
  <si>
    <t>Politics Sciences</t>
  </si>
  <si>
    <t>Petroleum Technology Engineering</t>
  </si>
  <si>
    <t>Vetalist applied technical</t>
  </si>
  <si>
    <t>Education / Qurnah</t>
  </si>
  <si>
    <t>Urban planning</t>
  </si>
  <si>
    <t>Biological technologies</t>
  </si>
  <si>
    <t xml:space="preserve"> Applied Midical sciences  </t>
  </si>
  <si>
    <t>Agricultural technical college  mosul</t>
  </si>
  <si>
    <t>Al-kut University College</t>
  </si>
  <si>
    <t>baisic education / sherqat</t>
  </si>
  <si>
    <t>Engineering Technical College / Baghdad</t>
  </si>
  <si>
    <t>Total evening studies technical institute</t>
  </si>
  <si>
    <t>Total morning studies technical institute</t>
  </si>
  <si>
    <t xml:space="preserve">Total morning studies techniques college </t>
  </si>
  <si>
    <t>Politics sciences</t>
  </si>
  <si>
    <t>Total NO. of universities</t>
  </si>
  <si>
    <t xml:space="preserve"> Morning studies</t>
  </si>
  <si>
    <t>Baisic education / Hadethah</t>
  </si>
  <si>
    <t>Politics  Sciences</t>
  </si>
  <si>
    <t>Informatics Engineering</t>
  </si>
  <si>
    <t>Education for Pure Sciences</t>
  </si>
  <si>
    <t>Education for Human Sciences</t>
  </si>
  <si>
    <t>البصرة للنفط والغاز</t>
  </si>
  <si>
    <t>الفلوجه</t>
  </si>
  <si>
    <t>الاداره والاقتصاد</t>
  </si>
  <si>
    <t>تربية طوز خرماتو</t>
  </si>
  <si>
    <t>الزراعه</t>
  </si>
  <si>
    <t>علوم الحاسوب وتكنولوجيا المعلومات</t>
  </si>
  <si>
    <t>التربيه</t>
  </si>
  <si>
    <t>طب البيطري</t>
  </si>
  <si>
    <t xml:space="preserve">Technical institute / Musal </t>
  </si>
  <si>
    <t>المعهد التقني المو صل</t>
  </si>
  <si>
    <t>المعهد تقني الحويجه</t>
  </si>
  <si>
    <t>معهد تقني الكوت</t>
  </si>
  <si>
    <t>معهد الفنون التطبيقيه</t>
  </si>
  <si>
    <t>معهد تقني بعقوبة</t>
  </si>
  <si>
    <t>معهد تقني البصرة</t>
  </si>
  <si>
    <t>المعهد التقني العماره</t>
  </si>
  <si>
    <t>معهد تقني الناصريه</t>
  </si>
  <si>
    <t xml:space="preserve"> الكلية التقنية الهندسية البصرة</t>
  </si>
  <si>
    <t>كلية الحدباء الجامعه</t>
  </si>
  <si>
    <t>كلية اصول الدين الجامعة</t>
  </si>
  <si>
    <t>كليه الفراهيدي الجامعه</t>
  </si>
  <si>
    <t>كليه مزايا الجامعه</t>
  </si>
  <si>
    <t>كلية الكنوز الجامعه</t>
  </si>
  <si>
    <t>كلية النخبة</t>
  </si>
  <si>
    <t>كلية الفارابي</t>
  </si>
  <si>
    <t>كلية الفقة</t>
  </si>
  <si>
    <t>الزراعه والغابات</t>
  </si>
  <si>
    <t>law</t>
  </si>
  <si>
    <t xml:space="preserve">Table (14) Con. </t>
  </si>
  <si>
    <t>نينوى</t>
  </si>
  <si>
    <t>هندسة الالكترونيات</t>
  </si>
  <si>
    <t>Electrical engineering</t>
  </si>
  <si>
    <t>Nineveh</t>
  </si>
  <si>
    <t>tourism science</t>
  </si>
  <si>
    <r>
      <rPr>
        <b/>
        <sz val="14"/>
        <color rgb="FF000000"/>
        <rFont val="Times New Roman"/>
        <family val="1"/>
      </rPr>
      <t xml:space="preserve"> </t>
    </r>
    <r>
      <rPr>
        <b/>
        <sz val="14"/>
        <color rgb="FF000000"/>
        <rFont val="Calibri"/>
        <family val="2"/>
      </rPr>
      <t>Agriculture and forestry</t>
    </r>
  </si>
  <si>
    <t>الهندسة للنفط والغاز</t>
  </si>
  <si>
    <t xml:space="preserve"> College of Education / Tuz Khurmatu</t>
  </si>
  <si>
    <t>Computer and Information Technology</t>
  </si>
  <si>
    <r>
      <t>AL-Hadbaa /</t>
    </r>
    <r>
      <rPr>
        <b/>
        <sz val="14"/>
        <color rgb="FF000000"/>
        <rFont val="Calibri"/>
        <family val="2"/>
      </rPr>
      <t xml:space="preserve"> Collegee</t>
    </r>
  </si>
  <si>
    <t>College of The religion basics (the University)</t>
  </si>
  <si>
    <t>AL-Farahidi  College ( the university )</t>
  </si>
  <si>
    <t>Mazaya colleage (  the University)</t>
  </si>
  <si>
    <t>AL-Farabi College</t>
  </si>
  <si>
    <t>AL-Knooz College</t>
  </si>
  <si>
    <t>AL-Nukhbah college</t>
  </si>
  <si>
    <t>جامعة التقنية في المنطقة الجنوبية</t>
  </si>
  <si>
    <t>Engineering for oil and gas</t>
  </si>
  <si>
    <t xml:space="preserve">Total of university </t>
  </si>
  <si>
    <t>Total of university</t>
  </si>
  <si>
    <t>college</t>
  </si>
  <si>
    <t>Total of  sciences</t>
  </si>
  <si>
    <t>Alkafeel University College</t>
  </si>
  <si>
    <t xml:space="preserve">سومر </t>
  </si>
  <si>
    <t>تربية طارمية</t>
  </si>
  <si>
    <t>Education  Altarmia</t>
  </si>
  <si>
    <t>هندسة النفط والتعدين</t>
  </si>
  <si>
    <t xml:space="preserve">البيئة </t>
  </si>
  <si>
    <t xml:space="preserve">Environmental </t>
  </si>
  <si>
    <t>طب نينوى</t>
  </si>
  <si>
    <t>تقنيات احيائية</t>
  </si>
  <si>
    <t xml:space="preserve">القانون والعلوم السياسية </t>
  </si>
  <si>
    <t>Law&amp;Politics Sciences</t>
  </si>
  <si>
    <t>كلية النور الجامعة</t>
  </si>
  <si>
    <t>كلية الطف الجامعة الاهلية</t>
  </si>
  <si>
    <t>كلية بلاد الرافدين</t>
  </si>
  <si>
    <t>هندسة المسيب</t>
  </si>
  <si>
    <t>Engineering Msaeeb</t>
  </si>
  <si>
    <t>هندسة الموارد المائية</t>
  </si>
  <si>
    <t>زراعة حويجة</t>
  </si>
  <si>
    <t>التربيه البدنيه وعلوم الرياضه</t>
  </si>
  <si>
    <t>تربية حويجة</t>
  </si>
  <si>
    <t>Education/Haweja</t>
  </si>
  <si>
    <t xml:space="preserve"> دراسات  صباحية</t>
  </si>
  <si>
    <t>المعهد التقني  كركوك</t>
  </si>
  <si>
    <t>معهد تقني/صويرة</t>
  </si>
  <si>
    <t>كلية الفنون التطبيقية / بغداد</t>
  </si>
  <si>
    <t xml:space="preserve">Technical institute </t>
  </si>
  <si>
    <t>Technical institute Baquba</t>
  </si>
  <si>
    <t>Technical institute Swaera</t>
  </si>
  <si>
    <t>الكلية التقنية ذي قار</t>
  </si>
  <si>
    <t>Technical college Th_Qar</t>
  </si>
  <si>
    <t>Bilad Al-Rafidain University College</t>
  </si>
  <si>
    <t>Al-Taff University College</t>
  </si>
  <si>
    <t>Al - Noor University College</t>
  </si>
  <si>
    <t>هندسة الميكانيكيه</t>
  </si>
  <si>
    <t>Total university</t>
  </si>
  <si>
    <t>التربية مقدادية</t>
  </si>
  <si>
    <t>التربية  البدنية وعلوم الرياضة</t>
  </si>
  <si>
    <t xml:space="preserve"> Education/Magdadeya</t>
  </si>
  <si>
    <t>التربية البدنية وعلوم الرياضة  للبنات</t>
  </si>
  <si>
    <t xml:space="preserve"> Nineveh medicine</t>
  </si>
  <si>
    <t>Food Science</t>
  </si>
  <si>
    <t>المعهد التقني موصل</t>
  </si>
  <si>
    <t xml:space="preserve">تمريض </t>
  </si>
  <si>
    <t xml:space="preserve">الزراعة </t>
  </si>
  <si>
    <t xml:space="preserve"> Agriculture</t>
  </si>
  <si>
    <t>معلوماتية الاعمال</t>
  </si>
  <si>
    <t>Business informatics</t>
  </si>
  <si>
    <t xml:space="preserve">تلعفر </t>
  </si>
  <si>
    <t>قاسم الخضراء</t>
  </si>
  <si>
    <t>تكنولوجيا المعلومات والاتصالات</t>
  </si>
  <si>
    <t xml:space="preserve"> Teaching of Information and communications </t>
  </si>
  <si>
    <t xml:space="preserve">المحافظة </t>
  </si>
  <si>
    <t xml:space="preserve">عدد الطلبة المتخرجين من الدراسات الاولية </t>
  </si>
  <si>
    <t>الكليات التقنية</t>
  </si>
  <si>
    <t>المعاهد التقنية</t>
  </si>
  <si>
    <t xml:space="preserve">الكليات الاهلية </t>
  </si>
  <si>
    <t xml:space="preserve">المجموع الكلي </t>
  </si>
  <si>
    <t xml:space="preserve"> عدد الكليات التقنية</t>
  </si>
  <si>
    <t>عدد المعاهد التقنية</t>
  </si>
  <si>
    <t>عدد الجامعات (الاكاديمية)</t>
  </si>
  <si>
    <t xml:space="preserve">عدد الكليات (الاكاديمية) </t>
  </si>
  <si>
    <t xml:space="preserve">الكليات </t>
  </si>
  <si>
    <t>المعاهد</t>
  </si>
  <si>
    <t>مجموع الوحدات</t>
  </si>
  <si>
    <t>النجف</t>
  </si>
  <si>
    <t>المجموع</t>
  </si>
  <si>
    <t xml:space="preserve">جدول (3) </t>
  </si>
  <si>
    <t xml:space="preserve">عدد الوحدات للدراسات الجامعية  الاولية </t>
  </si>
  <si>
    <t xml:space="preserve"> الكليات الاهلية </t>
  </si>
  <si>
    <t xml:space="preserve">الحكــــــــومــــيـــــــــــــــــــة </t>
  </si>
  <si>
    <t>الحكوميـــــــــــــــــــــــــــــــــــــــــــــــــــــة</t>
  </si>
  <si>
    <t>الكليات الاكاديمية</t>
  </si>
  <si>
    <t xml:space="preserve"> جدول (5)</t>
  </si>
  <si>
    <t>Table (5)</t>
  </si>
  <si>
    <t>تابع جدول (5)</t>
  </si>
  <si>
    <t xml:space="preserve">Table (5) Con. </t>
  </si>
  <si>
    <t>جدول ( 6 )</t>
  </si>
  <si>
    <t xml:space="preserve"> Table ( 6) </t>
  </si>
  <si>
    <t>جدول (  7 )</t>
  </si>
  <si>
    <t xml:space="preserve"> Table (7 )</t>
  </si>
  <si>
    <t>تابع جدول (  7 )</t>
  </si>
  <si>
    <t xml:space="preserve">Table (7) Con. </t>
  </si>
  <si>
    <t>جدول ( 8 )</t>
  </si>
  <si>
    <t>Table (8)</t>
  </si>
  <si>
    <t xml:space="preserve"> جدول ( 9 )</t>
  </si>
  <si>
    <t>Table (9)</t>
  </si>
  <si>
    <t xml:space="preserve"> Table (10) </t>
  </si>
  <si>
    <t>جدول  ( 11 )</t>
  </si>
  <si>
    <t>Table( 11)</t>
  </si>
  <si>
    <t>جدول  ( 12 )</t>
  </si>
  <si>
    <t>Table( 12)</t>
  </si>
  <si>
    <t>جدول  ( 13 )</t>
  </si>
  <si>
    <t>Table( 13)</t>
  </si>
  <si>
    <t>جدول (14 )</t>
  </si>
  <si>
    <t xml:space="preserve"> Table (14)</t>
  </si>
  <si>
    <t>تابع جدول ( 14 )</t>
  </si>
  <si>
    <t>جدول ( 15 )</t>
  </si>
  <si>
    <t xml:space="preserve"> Table (15)</t>
  </si>
  <si>
    <t>جدول (16)</t>
  </si>
  <si>
    <t>Table (16)</t>
  </si>
  <si>
    <t>تابع جدول ( 16)</t>
  </si>
  <si>
    <t>Table (16) con.</t>
  </si>
  <si>
    <t>Table (17)</t>
  </si>
  <si>
    <t>جدول ( 18 )</t>
  </si>
  <si>
    <t>Table (18)</t>
  </si>
  <si>
    <t>جدول ( 19 )</t>
  </si>
  <si>
    <t>Table (19)</t>
  </si>
  <si>
    <t>Table (20)</t>
  </si>
  <si>
    <t>Table (21)</t>
  </si>
  <si>
    <t>Table (22)</t>
  </si>
  <si>
    <t>Table (23)</t>
  </si>
  <si>
    <t>جدول (24 )</t>
  </si>
  <si>
    <t xml:space="preserve">Table (26) </t>
  </si>
  <si>
    <t>Table (29)</t>
  </si>
  <si>
    <t>Table (33)</t>
  </si>
  <si>
    <t>جدول ( 34 )</t>
  </si>
  <si>
    <t>Table (35)</t>
  </si>
  <si>
    <t>Governorate</t>
  </si>
  <si>
    <t>كليات</t>
  </si>
  <si>
    <t>معاهد</t>
  </si>
  <si>
    <t>سومر</t>
  </si>
  <si>
    <t>الجامعة التقنية في المنطقة الوسطى</t>
  </si>
  <si>
    <t>المجموع الكلي</t>
  </si>
  <si>
    <t xml:space="preserve"> Ibn -rushd Education for man sciences</t>
  </si>
  <si>
    <t>Pure sciences Ibn-alhaitham</t>
  </si>
  <si>
    <t>هندسة الحاسوب</t>
  </si>
  <si>
    <t>هندسة العمارة</t>
  </si>
  <si>
    <t>Computer Sciences</t>
  </si>
  <si>
    <t>Electronic &amp; visuasls engineering</t>
  </si>
  <si>
    <t>هندسة الالكترونيات والبصريات</t>
  </si>
  <si>
    <t>Law&amp;Political sciences</t>
  </si>
  <si>
    <t>Oil engineering</t>
  </si>
  <si>
    <t>Oil&amp; metal engineering</t>
  </si>
  <si>
    <t>Pure sciences</t>
  </si>
  <si>
    <t>Human science</t>
  </si>
  <si>
    <t xml:space="preserve">العلوم التطبيقية /هيت </t>
  </si>
  <si>
    <t>Applied sciences/Heet</t>
  </si>
  <si>
    <t>التربيه للعلوم الانسانيه</t>
  </si>
  <si>
    <t>Law and political sciences</t>
  </si>
  <si>
    <t>القانون والعلوم السياسية</t>
  </si>
  <si>
    <t xml:space="preserve">ذي قار </t>
  </si>
  <si>
    <t xml:space="preserve">NO.of gracluated students from academic study </t>
  </si>
  <si>
    <t>Basra for oil and gas</t>
  </si>
  <si>
    <t xml:space="preserve">Talfer </t>
  </si>
  <si>
    <t xml:space="preserve">Sumer </t>
  </si>
  <si>
    <t xml:space="preserve">NO.of  University &amp; students </t>
  </si>
  <si>
    <t>Academic Universitry</t>
  </si>
  <si>
    <t xml:space="preserve">Academic College </t>
  </si>
  <si>
    <t xml:space="preserve"> technical College</t>
  </si>
  <si>
    <t xml:space="preserve"> technical institutes </t>
  </si>
  <si>
    <t xml:space="preserve">private  College </t>
  </si>
  <si>
    <t xml:space="preserve">institutes </t>
  </si>
  <si>
    <t>total</t>
  </si>
  <si>
    <t>تابع جدول (  10 )</t>
  </si>
  <si>
    <t xml:space="preserve">Table (10) Con. </t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</si>
  <si>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بغداد</t>
    </r>
    <r>
      <rPr>
        <b/>
        <sz val="14"/>
        <rFont val="Arial"/>
        <family val="2"/>
      </rPr>
      <t xml:space="preserve"> موزعين حسب الكلية  والجنسية والجنس للعام الدراسي 2019/2018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</si>
  <si>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 المستنصرية </t>
    </r>
    <r>
      <rPr>
        <b/>
        <sz val="14"/>
        <rFont val="Arial"/>
        <family val="2"/>
      </rPr>
      <t xml:space="preserve"> موزعين حسب الكلية  والجنسية والجنس للعام الدراسي 2019/2018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</si>
  <si>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 التكنولوجية  </t>
    </r>
    <r>
      <rPr>
        <b/>
        <sz val="14"/>
        <rFont val="Arial"/>
        <family val="2"/>
      </rPr>
      <t>موزعين حسب الكلية  والجنسية والجنس للعام الدراسي 2019/2018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</si>
  <si>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النهرين </t>
    </r>
    <r>
      <rPr>
        <b/>
        <sz val="14"/>
        <rFont val="Arial"/>
        <family val="2"/>
      </rPr>
      <t>موزعين حسب الكلية والجنسية والجنس للعام الدراسي 2019/2018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</si>
  <si>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الجامعة العراقية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</si>
  <si>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 الموصل</t>
    </r>
    <r>
      <rPr>
        <b/>
        <sz val="14"/>
        <rFont val="Arial"/>
        <family val="2"/>
      </rPr>
      <t xml:space="preserve">  موزعين حسب الكلية  والجنسية والجنس للعام الدراسي 2019/2018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</si>
  <si>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نينوى </t>
    </r>
    <r>
      <rPr>
        <b/>
        <sz val="14"/>
        <rFont val="Arial"/>
        <family val="2"/>
      </rPr>
      <t>موزعين حسب الكلية والجنسية والجنس للعام الدراسي 2019/2018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</si>
  <si>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الحمدانية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</si>
  <si>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تلعفر</t>
    </r>
    <r>
      <rPr>
        <b/>
        <sz val="14"/>
        <rFont val="Arial"/>
        <family val="2"/>
      </rPr>
      <t xml:space="preserve"> موزعين حسب الكلية والجنسية والجنس للعام الدراسي 2019/2018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</si>
  <si>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 البصرة</t>
    </r>
    <r>
      <rPr>
        <b/>
        <sz val="14"/>
        <rFont val="Arial"/>
        <family val="2"/>
      </rPr>
      <t xml:space="preserve"> موزعين حسب الكلية  والجنسية والجنس للعام الدراسي 2019/2018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</si>
  <si>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 البصرة للنفط والغاز </t>
    </r>
    <r>
      <rPr>
        <b/>
        <sz val="14"/>
        <rFont val="Arial"/>
        <family val="2"/>
      </rPr>
      <t>موزعين حسب الكلية  والجنسية والجنس للعام الدراسي 2019/2018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</si>
  <si>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الكوفة</t>
    </r>
    <r>
      <rPr>
        <b/>
        <sz val="14"/>
        <rFont val="Arial"/>
        <family val="2"/>
      </rPr>
      <t xml:space="preserve"> موزعين حسب الكلية والجنسية والجنس للعام الدراسي 2019/2018</t>
    </r>
  </si>
  <si>
    <r>
      <t>عدد الطلبة المتخرجين من الدراسات الاولية  في</t>
    </r>
    <r>
      <rPr>
        <b/>
        <sz val="18"/>
        <rFont val="Arial"/>
        <family val="2"/>
      </rPr>
      <t xml:space="preserve"> جامعة تكريت </t>
    </r>
    <r>
      <rPr>
        <b/>
        <sz val="14"/>
        <rFont val="Arial"/>
        <family val="2"/>
      </rPr>
      <t>موزعين حسب الكلية والجنسية والجنس للعام الدراسي 2019/2018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</si>
  <si>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سامراء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</si>
  <si>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القادسية </t>
    </r>
    <r>
      <rPr>
        <b/>
        <sz val="14"/>
        <rFont val="Arial"/>
        <family val="2"/>
      </rPr>
      <t>موزعين حسب الكلية والجنسية والجنس للعام الدراسي 2019/2018</t>
    </r>
  </si>
  <si>
    <r>
      <t>Number of Bachelor Students graduated From</t>
    </r>
    <r>
      <rPr>
        <b/>
        <sz val="18"/>
        <rFont val="Arial"/>
        <family val="2"/>
      </rPr>
      <t xml:space="preserve"> AL_</t>
    </r>
    <r>
      <rPr>
        <b/>
        <sz val="14"/>
        <rFont val="Arial"/>
        <family val="2"/>
      </rPr>
      <t xml:space="preserve"> </t>
    </r>
    <r>
      <rPr>
        <b/>
        <sz val="18"/>
        <rFont val="Arial"/>
        <family val="2"/>
      </rPr>
      <t>Qadisiya Universit</t>
    </r>
    <r>
      <rPr>
        <b/>
        <sz val="14"/>
        <rFont val="Arial"/>
        <family val="2"/>
      </rPr>
      <t xml:space="preserve">y Distributed by College, Nationality  and Sex for the Academic Year  2018/2019 </t>
    </r>
  </si>
  <si>
    <r>
      <t xml:space="preserve">Number of Bachelor Students graduated from  </t>
    </r>
    <r>
      <rPr>
        <b/>
        <sz val="18"/>
        <rFont val="Arial"/>
        <family val="2"/>
      </rPr>
      <t>Samaraa University</t>
    </r>
    <r>
      <rPr>
        <b/>
        <sz val="14"/>
        <rFont val="Arial"/>
        <family val="2"/>
      </rPr>
      <t xml:space="preserve"> Distributed by College, Nationality  and Sex for the Academic Year   2018/2019  </t>
    </r>
  </si>
  <si>
    <r>
      <t>Number of Bachelor Students graduated From</t>
    </r>
    <r>
      <rPr>
        <b/>
        <sz val="18"/>
        <rFont val="Arial"/>
        <family val="2"/>
      </rPr>
      <t xml:space="preserve"> Tikrit   University</t>
    </r>
    <r>
      <rPr>
        <b/>
        <sz val="14"/>
        <rFont val="Arial"/>
        <family val="2"/>
      </rPr>
      <t xml:space="preserve"> Distributed by College, Nationality  and Sex for the Academic Year    2018/2019 </t>
    </r>
  </si>
  <si>
    <r>
      <t xml:space="preserve">Number of Bachelor Students graduated From </t>
    </r>
    <r>
      <rPr>
        <b/>
        <sz val="18"/>
        <rFont val="Arial"/>
        <family val="2"/>
      </rPr>
      <t>AL_ Kufa 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</si>
  <si>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 xml:space="preserve"> AL_ Basrash  University for Oil and Gas</t>
    </r>
    <r>
      <rPr>
        <b/>
        <sz val="14"/>
        <rFont val="Arial"/>
        <family val="2"/>
      </rPr>
      <t xml:space="preserve"> Distributed by College, Nationality  and Sex for the Academic Year    2018/2019</t>
    </r>
  </si>
  <si>
    <r>
      <t>Number of Bachelor Students graduated From</t>
    </r>
    <r>
      <rPr>
        <b/>
        <sz val="18"/>
        <rFont val="Arial"/>
        <family val="2"/>
      </rPr>
      <t xml:space="preserve"> AL_ Basrash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</si>
  <si>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>Teleafar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</si>
  <si>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 xml:space="preserve"> AL_ Hamdania University</t>
    </r>
    <r>
      <rPr>
        <b/>
        <sz val="14"/>
        <rFont val="Arial"/>
        <family val="2"/>
      </rPr>
      <t xml:space="preserve"> Distributed by College, Nationality  and Sex for the Academic Year  2018/2019</t>
    </r>
  </si>
  <si>
    <r>
      <t>Number of Bachelor Students graduated From</t>
    </r>
    <r>
      <rPr>
        <b/>
        <sz val="18"/>
        <rFont val="Arial"/>
        <family val="2"/>
      </rPr>
      <t xml:space="preserve"> Nineveh University </t>
    </r>
    <r>
      <rPr>
        <b/>
        <sz val="14"/>
        <rFont val="Arial"/>
        <family val="2"/>
      </rPr>
      <t>Distributed by College, Nationality  and Sex for the Academic Year   2018/2019</t>
    </r>
  </si>
  <si>
    <r>
      <t xml:space="preserve">Number of Bachelor Students graduated From </t>
    </r>
    <r>
      <rPr>
        <b/>
        <sz val="18"/>
        <rFont val="Arial"/>
        <family val="2"/>
      </rPr>
      <t>Musal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</si>
  <si>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 xml:space="preserve"> Iraqia   University</t>
    </r>
    <r>
      <rPr>
        <b/>
        <sz val="14"/>
        <rFont val="Arial"/>
        <family val="2"/>
      </rPr>
      <t xml:space="preserve"> Distributed by College, Nationality  and Sex for the Academic Year  2018/2019 </t>
    </r>
  </si>
  <si>
    <r>
      <t xml:space="preserve">Number of Bachelor Students graduated From </t>
    </r>
    <r>
      <rPr>
        <b/>
        <sz val="18"/>
        <rFont val="Arial"/>
        <family val="2"/>
      </rPr>
      <t>Nahrain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</si>
  <si>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 xml:space="preserve"> Technology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</si>
  <si>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>Number of Bachelor Students graduated From</t>
    </r>
    <r>
      <rPr>
        <b/>
        <sz val="18"/>
        <rFont val="Arial"/>
        <family val="2"/>
      </rPr>
      <t xml:space="preserve"> Mustansiriya  University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</si>
  <si>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r>
      <t xml:space="preserve">  Number of Bachelor Students Graduated From </t>
    </r>
    <r>
      <rPr>
        <b/>
        <sz val="18"/>
        <rFont val="Arial"/>
        <family val="2"/>
      </rPr>
      <t>Baghdad Universitry</t>
    </r>
    <r>
      <rPr>
        <b/>
        <sz val="14"/>
        <rFont val="Arial"/>
        <family val="2"/>
      </rPr>
      <t xml:space="preserve"> Distributed by College , Nationality and Sex For The Academic Year   2018/2019</t>
    </r>
  </si>
  <si>
    <t>Number of Students Graduated from Govermental  Universities, Technical Universities and  Private Colleges Distributed by University, Nationality and Sex For the Academic Year   2018/2019</t>
  </si>
  <si>
    <t>عدد الطلبة المتخرجين من الجامعات الحكومية  والجامعات التقنية والكليات الاهلية  موزعين حسب الجامعة والجنسية والجنس للعام الدراسي 2019/2018</t>
  </si>
  <si>
    <t xml:space="preserve"> Number of Bachelor universties &amp;institutes of academical study (governomintal &amp; private) numberof its'  graduated  by  Sex&amp;governorate for Year   2018/2019</t>
  </si>
  <si>
    <t xml:space="preserve">عدد الوحدات للدراسات الجامعية الاولية (الحكومية والاهلية) وعدد المتخرجين منها حسب الجنس والمحافظة للعام الدراسي 2019/2018 </t>
  </si>
  <si>
    <t>هندسة ليزر والالكترونيات البصرية</t>
  </si>
  <si>
    <t>هندسة الاتصالات</t>
  </si>
  <si>
    <t>communication Engineering</t>
  </si>
  <si>
    <t>Laser engineering and optical electronics</t>
  </si>
  <si>
    <t>Petroleum technology engineering</t>
  </si>
  <si>
    <t>لوم الحاسوب والرياضيات</t>
  </si>
  <si>
    <t>Blame computer and mathematics</t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</si>
  <si>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الانبار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</si>
  <si>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الفلوجة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</si>
  <si>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بابل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</si>
  <si>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قاسم الخضراء </t>
    </r>
    <r>
      <rPr>
        <b/>
        <sz val="14"/>
        <rFont val="Arial"/>
        <family val="2"/>
      </rPr>
      <t xml:space="preserve">موزعين حسب الكلية والجنسية والجنس للعام الدراسي 2019/2018  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</si>
  <si>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ديالى</t>
    </r>
    <r>
      <rPr>
        <b/>
        <sz val="14"/>
        <rFont val="Arial"/>
        <family val="2"/>
      </rPr>
      <t xml:space="preserve"> موزعين حسب الكلية والجنسية والجنس للعام الدراسي  2019/2018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</si>
  <si>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>جامعة ذي قار</t>
    </r>
    <r>
      <rPr>
        <b/>
        <sz val="14"/>
        <rFont val="Arial"/>
        <family val="2"/>
      </rPr>
      <t xml:space="preserve"> موزعين حسب الكلية والجنسية والجنس للعام الدراسي 2019/2018 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</si>
  <si>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سومر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</si>
  <si>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 xml:space="preserve">جامعة كركوك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</si>
  <si>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واسط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</si>
  <si>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>جامعة ميسان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</si>
  <si>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>عدد الطلبة المتخرجين من الدراسات الاولية  في</t>
    </r>
    <r>
      <rPr>
        <b/>
        <sz val="18"/>
        <rFont val="Arial"/>
        <family val="2"/>
      </rPr>
      <t xml:space="preserve"> جامعة المثنى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</si>
  <si>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جامعة تكنلوجيا المعلومات والاتصالات </t>
    </r>
    <r>
      <rPr>
        <b/>
        <sz val="14"/>
        <rFont val="Arial"/>
        <family val="2"/>
      </rPr>
      <t xml:space="preserve">موزعين حسب الكلية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</si>
  <si>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الجامعة التقنية  في المنطقة الشمالية </t>
    </r>
    <r>
      <rPr>
        <b/>
        <sz val="14"/>
        <rFont val="Arial"/>
        <family val="2"/>
      </rPr>
      <t xml:space="preserve">موزعين حسب الكلية أو المعهد والجنسية والجنس للعام الدراسي 2019/2018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</si>
  <si>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الجامعة التقنية في المنطقة الوسطى </t>
    </r>
    <r>
      <rPr>
        <b/>
        <sz val="14"/>
        <rFont val="Arial"/>
        <family val="2"/>
      </rPr>
      <t xml:space="preserve">موزعين حسب الكلية أو المعهد والجنسية والجنس للعام الدراسي 2019/2018 </t>
    </r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</si>
  <si>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الجامعة التقنية في منطقة الفرات الاوسط</t>
    </r>
    <r>
      <rPr>
        <b/>
        <sz val="14"/>
        <rFont val="Arial"/>
        <family val="2"/>
      </rPr>
      <t xml:space="preserve"> موزعين حسب الكلية أو المعهد والجنسية والجنس للعام الدراسي 2019/2018 </t>
    </r>
  </si>
  <si>
    <r>
      <t xml:space="preserve">عدد الطلبة المتخرجين من الدراسات الاولية في </t>
    </r>
    <r>
      <rPr>
        <b/>
        <sz val="18"/>
        <rFont val="Arial"/>
        <family val="2"/>
      </rPr>
      <t xml:space="preserve"> الجامعة التقنية  في المنطقة الجنوبية</t>
    </r>
    <r>
      <rPr>
        <b/>
        <sz val="14"/>
        <rFont val="Arial"/>
        <family val="2"/>
      </rPr>
      <t xml:space="preserve"> موزعين حسب الكلية أو المعهد والجنسية والجنس للعام الدراسي 2019/2018  </t>
    </r>
  </si>
  <si>
    <r>
      <t xml:space="preserve">عدد الطلبة المتخرجين من الدراسات الاولية  في </t>
    </r>
    <r>
      <rPr>
        <b/>
        <sz val="18"/>
        <rFont val="Arial"/>
        <family val="2"/>
      </rPr>
      <t>الكليات الاهلية</t>
    </r>
    <r>
      <rPr>
        <b/>
        <sz val="14"/>
        <rFont val="Arial"/>
        <family val="2"/>
      </rPr>
      <t xml:space="preserve"> موزعين حسب الكلية والجنسية والجنس للعام الدراسي 2019/2018 </t>
    </r>
  </si>
  <si>
    <r>
      <t xml:space="preserve">  Number of Bachelor Students graduated From</t>
    </r>
    <r>
      <rPr>
        <b/>
        <sz val="18"/>
        <rFont val="Arial"/>
        <family val="2"/>
      </rPr>
      <t xml:space="preserve"> Private colleges </t>
    </r>
    <r>
      <rPr>
        <b/>
        <sz val="14"/>
        <rFont val="Arial"/>
        <family val="2"/>
      </rPr>
      <t xml:space="preserve">University Distributed by College, Nationality and  sex For the Academic Year 2018/2019 </t>
    </r>
  </si>
  <si>
    <r>
      <t xml:space="preserve">Number of  graduated students from </t>
    </r>
    <r>
      <rPr>
        <b/>
        <sz val="18"/>
        <rFont val="Arial"/>
        <family val="2"/>
      </rPr>
      <t xml:space="preserve">Technical universities in southern area </t>
    </r>
    <r>
      <rPr>
        <b/>
        <sz val="14"/>
        <rFont val="Arial"/>
        <family val="2"/>
      </rPr>
      <t xml:space="preserve">commission distributed by college or institute,  nationality and sex for the academic year 2018/2019 </t>
    </r>
  </si>
  <si>
    <r>
      <t>Number of studesnt graduated from primary  education  of</t>
    </r>
    <r>
      <rPr>
        <b/>
        <sz val="18"/>
        <rFont val="Arial"/>
        <family val="2"/>
      </rPr>
      <t xml:space="preserve"> Technical collage in the middle euphrates region</t>
    </r>
    <r>
      <rPr>
        <b/>
        <sz val="14"/>
        <rFont val="Arial"/>
        <family val="2"/>
      </rPr>
      <t xml:space="preserve"> distributed by college or institute,  nationality and sex for the academic year 2018/2019 </t>
    </r>
  </si>
  <si>
    <r>
      <t>Number of studesnt graduated from primary  education  of</t>
    </r>
    <r>
      <rPr>
        <b/>
        <sz val="18"/>
        <rFont val="Arial"/>
        <family val="2"/>
      </rPr>
      <t xml:space="preserve"> Technical collage in the middle region</t>
    </r>
    <r>
      <rPr>
        <b/>
        <sz val="14"/>
        <rFont val="Arial"/>
        <family val="2"/>
      </rPr>
      <t xml:space="preserve"> distributed by college or institute,  nationality and sex for the academic year  2018/2019  </t>
    </r>
  </si>
  <si>
    <r>
      <t>Number of graduated studesnt  from</t>
    </r>
    <r>
      <rPr>
        <b/>
        <sz val="18"/>
        <rFont val="Arial"/>
        <family val="2"/>
      </rPr>
      <t xml:space="preserve">Technical universities  in northern area </t>
    </r>
    <r>
      <rPr>
        <b/>
        <sz val="14"/>
        <rFont val="Arial"/>
        <family val="2"/>
      </rPr>
      <t xml:space="preserve">  distributed by college or institute,  nationality and sex for the academic year  2018/2019 </t>
    </r>
  </si>
  <si>
    <r>
      <t xml:space="preserve">Number of Bachelor Students graduated From </t>
    </r>
    <r>
      <rPr>
        <b/>
        <sz val="18"/>
        <rFont val="Arial"/>
        <family val="2"/>
      </rPr>
      <t>Teaching of Information and communications University</t>
    </r>
    <r>
      <rPr>
        <b/>
        <sz val="14"/>
        <rFont val="Arial"/>
        <family val="2"/>
      </rPr>
      <t xml:space="preserve"> Distributed by College, Nationality and Sex for the Academic Year 2018/2019   </t>
    </r>
  </si>
  <si>
    <r>
      <t xml:space="preserve">Number of Bachelor Students graduated From </t>
    </r>
    <r>
      <rPr>
        <b/>
        <sz val="18"/>
        <rFont val="Arial"/>
        <family val="2"/>
      </rPr>
      <t>AL_</t>
    </r>
    <r>
      <rPr>
        <b/>
        <sz val="14"/>
        <rFont val="Arial"/>
        <family val="2"/>
      </rPr>
      <t xml:space="preserve"> </t>
    </r>
    <r>
      <rPr>
        <b/>
        <sz val="18"/>
        <rFont val="Arial"/>
        <family val="2"/>
      </rPr>
      <t xml:space="preserve">Muthanna University </t>
    </r>
    <r>
      <rPr>
        <b/>
        <sz val="14"/>
        <rFont val="Arial"/>
        <family val="2"/>
      </rPr>
      <t xml:space="preserve">Distributed by College, Nationality and Sex for the Academic Year  2018/2019   </t>
    </r>
  </si>
  <si>
    <r>
      <t xml:space="preserve">Number of Bachelor Students graduated From        </t>
    </r>
    <r>
      <rPr>
        <b/>
        <sz val="18"/>
        <rFont val="Arial"/>
        <family val="2"/>
      </rPr>
      <t xml:space="preserve"> Missan University</t>
    </r>
    <r>
      <rPr>
        <b/>
        <sz val="14"/>
        <rFont val="Arial"/>
        <family val="2"/>
      </rPr>
      <t xml:space="preserve"> Distributed by College, Nationality and Sex for the Academic Year  2018/2019   </t>
    </r>
  </si>
  <si>
    <r>
      <t>Number of Bachelor Students graduated From</t>
    </r>
    <r>
      <rPr>
        <b/>
        <sz val="18"/>
        <rFont val="Arial"/>
        <family val="2"/>
      </rPr>
      <t xml:space="preserve"> Wasit University</t>
    </r>
    <r>
      <rPr>
        <b/>
        <sz val="14"/>
        <rFont val="Arial"/>
        <family val="2"/>
      </rPr>
      <t xml:space="preserve"> Distributed by College, Nationality and Sex for the Academic Year  2018/2019   </t>
    </r>
  </si>
  <si>
    <r>
      <t>Number of Bachelor Students graduated From</t>
    </r>
    <r>
      <rPr>
        <b/>
        <sz val="18"/>
        <rFont val="Arial"/>
        <family val="2"/>
      </rPr>
      <t xml:space="preserve"> Kirkuk University</t>
    </r>
    <r>
      <rPr>
        <b/>
        <sz val="12"/>
        <rFont val="Arial"/>
        <family val="2"/>
      </rPr>
      <t xml:space="preserve"> Distributed by College, Nationality and Sex for the Academic Year  2018/2019 </t>
    </r>
  </si>
  <si>
    <r>
      <t xml:space="preserve">Number of Bachelor Students graduated from  </t>
    </r>
    <r>
      <rPr>
        <b/>
        <sz val="18"/>
        <rFont val="Arial"/>
        <family val="2"/>
      </rPr>
      <t>Sumer University</t>
    </r>
    <r>
      <rPr>
        <b/>
        <sz val="14"/>
        <rFont val="Arial"/>
        <family val="2"/>
      </rPr>
      <t xml:space="preserve"> Distributed by College, Nationality  and Sex for the Academic Year   2018/2019   </t>
    </r>
  </si>
  <si>
    <r>
      <t xml:space="preserve">Number of Bachelor Students graduated From </t>
    </r>
    <r>
      <rPr>
        <b/>
        <sz val="18"/>
        <rFont val="Arial"/>
        <family val="2"/>
      </rPr>
      <t>Thi-Qar   University</t>
    </r>
    <r>
      <rPr>
        <b/>
        <sz val="14"/>
        <rFont val="Arial"/>
        <family val="2"/>
      </rPr>
      <t xml:space="preserve"> Distributed by College, Nationality  and Sex for the Academic Year  2018/2019 </t>
    </r>
  </si>
  <si>
    <r>
      <t xml:space="preserve">Number of Bachelor Students graduated From </t>
    </r>
    <r>
      <rPr>
        <b/>
        <sz val="18"/>
        <rFont val="Arial"/>
        <family val="2"/>
      </rPr>
      <t>Kerbela   University</t>
    </r>
    <r>
      <rPr>
        <b/>
        <sz val="14"/>
        <rFont val="Arial"/>
        <family val="2"/>
      </rPr>
      <t xml:space="preserve"> Distributed by College, Nationality  and Sex for the Academic Year  2018/2019 </t>
    </r>
  </si>
  <si>
    <r>
      <t xml:space="preserve">Number of Bachelor Students graduated From </t>
    </r>
    <r>
      <rPr>
        <b/>
        <sz val="18"/>
        <rFont val="Arial"/>
        <family val="2"/>
      </rPr>
      <t xml:space="preserve">Diala University </t>
    </r>
    <r>
      <rPr>
        <b/>
        <sz val="14"/>
        <rFont val="Arial"/>
        <family val="2"/>
      </rPr>
      <t xml:space="preserve">Distributed by College, Nationality  and Sex for the Academic Year  2018/2019 </t>
    </r>
  </si>
  <si>
    <r>
      <t xml:space="preserve"> Number of Bachelor Students graduated From </t>
    </r>
    <r>
      <rPr>
        <b/>
        <sz val="18"/>
        <rFont val="Arial"/>
        <family val="2"/>
      </rPr>
      <t>Qasim Al-Khadhraa  University</t>
    </r>
    <r>
      <rPr>
        <b/>
        <sz val="14"/>
        <rFont val="Arial"/>
        <family val="2"/>
      </rPr>
      <t xml:space="preserve"> Distributed by College,Department Division, Nationality   and Sex for the Academic Year 2018/2019  </t>
    </r>
  </si>
  <si>
    <r>
      <t xml:space="preserve">Number of Bachelor Students graduated From </t>
    </r>
    <r>
      <rPr>
        <b/>
        <sz val="18"/>
        <rFont val="Arial"/>
        <family val="2"/>
      </rPr>
      <t>Babylon University</t>
    </r>
    <r>
      <rPr>
        <b/>
        <sz val="14"/>
        <rFont val="Arial"/>
        <family val="2"/>
      </rPr>
      <t xml:space="preserve"> Distributed by College, Nationality  and Sex for the Academic Year  2018/2019  </t>
    </r>
  </si>
  <si>
    <r>
      <t>Number of Bachelor Students graduated From</t>
    </r>
    <r>
      <rPr>
        <b/>
        <sz val="18"/>
        <rFont val="Arial"/>
        <family val="2"/>
      </rPr>
      <t xml:space="preserve"> AL-Falloja   University</t>
    </r>
    <r>
      <rPr>
        <b/>
        <sz val="14"/>
        <rFont val="Arial"/>
        <family val="2"/>
      </rPr>
      <t xml:space="preserve"> Distributed by College, Nationality  and Sex for the Academic Year 2018/2019 </t>
    </r>
  </si>
  <si>
    <r>
      <t>Number of Bachelor Students graduated From</t>
    </r>
    <r>
      <rPr>
        <b/>
        <sz val="18"/>
        <rFont val="Arial"/>
        <family val="2"/>
      </rPr>
      <t xml:space="preserve"> AL_Anbar  University</t>
    </r>
    <r>
      <rPr>
        <b/>
        <sz val="14"/>
        <rFont val="Arial"/>
        <family val="2"/>
      </rPr>
      <t xml:space="preserve"> Distributed by College, Nationality  and Sex for the Academic Year  2018/2019 </t>
    </r>
  </si>
  <si>
    <t>Quranic studies</t>
  </si>
  <si>
    <t xml:space="preserve">Law </t>
  </si>
  <si>
    <t xml:space="preserve">عدد الطلبة المتخرجين من الدراسات الاولية في جامعة كربلاء موزعين حسب الكلية والجنسية والجنس للعام الدراسي 2019/2018  </t>
  </si>
  <si>
    <t xml:space="preserve">الكلية التقنية الهندسية النجف </t>
  </si>
  <si>
    <t xml:space="preserve">Engineering Technical College /  Najaf </t>
  </si>
  <si>
    <t xml:space="preserve">Table (35) Con. </t>
  </si>
  <si>
    <t>كلية الكفيل الجامعة</t>
  </si>
  <si>
    <t>جامعة اوروك</t>
  </si>
  <si>
    <t>كلية البصرة الجامعة للعلوم والتكنلوجيا</t>
  </si>
  <si>
    <t>الجامعة الوطنية للعلوم والتكنلوجيا</t>
  </si>
  <si>
    <t>كلية الكفيل</t>
  </si>
  <si>
    <t>Uruk University</t>
  </si>
  <si>
    <t>Basra University College of Science and Technology</t>
  </si>
  <si>
    <t>National University of Science and Technology</t>
  </si>
  <si>
    <r>
      <t>عدد الطلبة المتخرجين من الدراسات الاولية في</t>
    </r>
    <r>
      <rPr>
        <b/>
        <sz val="18"/>
        <rFont val="Arial"/>
        <family val="2"/>
      </rPr>
      <t xml:space="preserve"> جامعة جابر بن حيان</t>
    </r>
    <r>
      <rPr>
        <b/>
        <sz val="14"/>
        <rFont val="Arial"/>
        <family val="2"/>
      </rPr>
      <t xml:space="preserve"> موزعين حسب الكلية والجنسية والجنس للعام الدراسي 2019/2018</t>
    </r>
  </si>
  <si>
    <r>
      <t xml:space="preserve">Number of Bachelor Students graduated From </t>
    </r>
    <r>
      <rPr>
        <b/>
        <sz val="18"/>
        <rFont val="Arial"/>
        <family val="2"/>
      </rPr>
      <t xml:space="preserve">Jaber bin Hayyan University
  </t>
    </r>
    <r>
      <rPr>
        <b/>
        <sz val="14"/>
        <rFont val="Arial"/>
        <family val="2"/>
      </rPr>
      <t xml:space="preserve"> Distributed by College, Nationality  and Sex for the Academic Year   2018/2019</t>
    </r>
  </si>
  <si>
    <t xml:space="preserve"> جامعة جابر بن حيان </t>
  </si>
  <si>
    <t>Jaber bin Hayyan University</t>
  </si>
  <si>
    <t>صلاح الدين</t>
  </si>
  <si>
    <t>Diyla</t>
  </si>
  <si>
    <t>Al-Anbar</t>
  </si>
  <si>
    <t>Salah Al-Deen</t>
  </si>
  <si>
    <t>Al-Najaf</t>
  </si>
  <si>
    <t>Al-Qadisiya</t>
  </si>
  <si>
    <t>Al-muthanna</t>
  </si>
  <si>
    <t>Maysan</t>
  </si>
  <si>
    <t>Al-Basrah</t>
  </si>
  <si>
    <t xml:space="preserve">ذكور </t>
  </si>
  <si>
    <t xml:space="preserve">اناث </t>
  </si>
  <si>
    <t>موصل</t>
  </si>
  <si>
    <t xml:space="preserve">تكريت </t>
  </si>
  <si>
    <t>مستنصرية</t>
  </si>
  <si>
    <t>تكنلوجيا</t>
  </si>
  <si>
    <t>نهرين</t>
  </si>
  <si>
    <t>مجلس</t>
  </si>
  <si>
    <t>الهيئة العراقية</t>
  </si>
  <si>
    <t>فلوجة</t>
  </si>
  <si>
    <t xml:space="preserve">بابل </t>
  </si>
  <si>
    <t>قاسم</t>
  </si>
  <si>
    <t>دور</t>
  </si>
  <si>
    <t>انبار</t>
  </si>
  <si>
    <t>مكلية</t>
  </si>
  <si>
    <t>بابل معاهد</t>
  </si>
  <si>
    <t>نجف</t>
  </si>
  <si>
    <t>ديوانية</t>
  </si>
  <si>
    <t>سماوة</t>
  </si>
  <si>
    <t>كوفة كليات</t>
  </si>
  <si>
    <t>معاهد البصرة</t>
  </si>
  <si>
    <t>كليات البصرة</t>
  </si>
  <si>
    <t>كلية الامال الجامعة</t>
  </si>
  <si>
    <t>Al-Aamal  University College</t>
  </si>
  <si>
    <t xml:space="preserve">الاداب </t>
  </si>
  <si>
    <t>جدول (17)</t>
  </si>
  <si>
    <t xml:space="preserve"> تابع جدول ( 18 )</t>
  </si>
  <si>
    <t xml:space="preserve">Table (18) Con. </t>
  </si>
  <si>
    <t>جدول ( 20 )</t>
  </si>
  <si>
    <t>جدول (21)</t>
  </si>
  <si>
    <t>Table (21)con.</t>
  </si>
  <si>
    <t>تابع جدول (21  )</t>
  </si>
  <si>
    <t>جدول (22  )</t>
  </si>
  <si>
    <t>جدول (  23 )</t>
  </si>
  <si>
    <t>تابع جدول(23)</t>
  </si>
  <si>
    <t xml:space="preserve">Table (23) Con. </t>
  </si>
  <si>
    <t>جدول (25 )</t>
  </si>
  <si>
    <t>Table (25)</t>
  </si>
  <si>
    <t>جدول (26)</t>
  </si>
  <si>
    <t>جدول(27)</t>
  </si>
  <si>
    <t xml:space="preserve">Table (27) </t>
  </si>
  <si>
    <t>جدول  (28 )</t>
  </si>
  <si>
    <t>جدول  (29)</t>
  </si>
  <si>
    <t>جدول (30 )</t>
  </si>
  <si>
    <t>جدول  ( 31 )</t>
  </si>
  <si>
    <t>Table (31)</t>
  </si>
  <si>
    <t>جدول  ( 32)</t>
  </si>
  <si>
    <t>Table ( 32)</t>
  </si>
  <si>
    <t>جدول (33 )</t>
  </si>
  <si>
    <t>جدول ( 35 )</t>
  </si>
  <si>
    <t>تابع جدول ( 35 )</t>
  </si>
  <si>
    <t>جدول (36)</t>
  </si>
  <si>
    <t>Table (36)</t>
  </si>
  <si>
    <t>تابع جدول (36)</t>
  </si>
  <si>
    <t xml:space="preserve">Table (36) Con. </t>
  </si>
  <si>
    <t xml:space="preserve">(جدول (37 </t>
  </si>
  <si>
    <t>Table(37)</t>
  </si>
  <si>
    <t>تابع جدول (37)</t>
  </si>
  <si>
    <t xml:space="preserve">Table (37) Con. </t>
  </si>
  <si>
    <t>جدول (38)</t>
  </si>
  <si>
    <t xml:space="preserve">Table (38 ) </t>
  </si>
  <si>
    <t>تابع جدول ( 38 )</t>
  </si>
  <si>
    <t>Table (38 )con.</t>
  </si>
  <si>
    <t xml:space="preserve">القســم الثاني </t>
  </si>
  <si>
    <t xml:space="preserve">الدراســات العليا </t>
  </si>
  <si>
    <t xml:space="preserve">الجــداول التجميعيـة </t>
  </si>
  <si>
    <t>عدد الوحدات للدراسات العليا وعدد الطلبة المتخرجين منها حسب الجنس والمحافظة للعام الدراسي 2019/2018</t>
  </si>
  <si>
    <t>Number units of higher education studies &amp;it`s graduats by gender &amp;governorate for 2018/2019</t>
  </si>
  <si>
    <t>عدد الجامعات الحكومية (الاكاديمية)</t>
  </si>
  <si>
    <t>عدد الطلبة في الكليات الحكومية</t>
  </si>
  <si>
    <t>عدد الطلبة في الكليات التقنية</t>
  </si>
  <si>
    <t xml:space="preserve"> عدد الكليات  الاكاديمية والتقنية</t>
  </si>
  <si>
    <t xml:space="preserve">عدد الطلبة في الكليات الحكومية والتقنية </t>
  </si>
  <si>
    <t>N.O. AcademicGovernorateUniversities</t>
  </si>
  <si>
    <t xml:space="preserve">N.O.Students GovernorateColleges </t>
  </si>
  <si>
    <t>N.O.Technical Colleges</t>
  </si>
  <si>
    <t xml:space="preserve">N.O.Students Technical Colleges </t>
  </si>
  <si>
    <t>N.O. Academic &amp;Technical Colleges</t>
  </si>
  <si>
    <t>male</t>
  </si>
  <si>
    <t>female</t>
  </si>
  <si>
    <t>N.O.Universities</t>
  </si>
  <si>
    <t>N.O.Colleges</t>
  </si>
  <si>
    <t xml:space="preserve"> Colleges</t>
  </si>
  <si>
    <t>TOTAL</t>
  </si>
  <si>
    <t>عدد الطلبة المتخرجين من الدراسات العليا فى الجامعات  كافة والهيئات العراقية موزعين حسب الجامعة والشهادة والجنس للعام الدراسي 2018/ 2019</t>
  </si>
  <si>
    <t>Number of Students Graduated from High Studies in the Iraqi Universities and Institutions distributed by UniversityNationality and Sex For the Academic Year 2018 / 2019</t>
  </si>
  <si>
    <t>الجامعات</t>
  </si>
  <si>
    <t>دبلوم عالي</t>
  </si>
  <si>
    <t>ماجستير</t>
  </si>
  <si>
    <t>دكتوراه</t>
  </si>
  <si>
    <t xml:space="preserve">المجموع  </t>
  </si>
  <si>
    <t>Universities</t>
  </si>
  <si>
    <t>High Diploma</t>
  </si>
  <si>
    <t>Master</t>
  </si>
  <si>
    <t>Doctorate</t>
  </si>
  <si>
    <t xml:space="preserve">Total </t>
  </si>
  <si>
    <t xml:space="preserve">Baghdad </t>
  </si>
  <si>
    <t xml:space="preserve"> Al-  Mustansiriyahl   </t>
  </si>
  <si>
    <t xml:space="preserve">  Al-Tecknology </t>
  </si>
  <si>
    <t>النهرين</t>
  </si>
  <si>
    <t>Al - Nahrain</t>
  </si>
  <si>
    <t>Al - Iraqia</t>
  </si>
  <si>
    <t xml:space="preserve">المجلس العراقي للاختصاصات الطبية </t>
  </si>
  <si>
    <t>Iraqi Board For Medicine Specialization</t>
  </si>
  <si>
    <t>الهيئة العراقية للحاسبات والمعلوماتية</t>
  </si>
  <si>
    <t>Iraqi Commission For Computers and Infornmatics</t>
  </si>
  <si>
    <t xml:space="preserve">Al - Mosul </t>
  </si>
  <si>
    <t>Nenavah</t>
  </si>
  <si>
    <t>Al - Basrah</t>
  </si>
  <si>
    <t>Al - Kufa</t>
  </si>
  <si>
    <t>Tikreet</t>
  </si>
  <si>
    <t xml:space="preserve">القادسية </t>
  </si>
  <si>
    <t>Al - Qadisiyah</t>
  </si>
  <si>
    <t>A- Anbar</t>
  </si>
  <si>
    <t>Al-Falluja</t>
  </si>
  <si>
    <t>Babil</t>
  </si>
  <si>
    <t xml:space="preserve"> Qasim Al-Khadhraa</t>
  </si>
  <si>
    <t xml:space="preserve">Diala </t>
  </si>
  <si>
    <t>Thi - Qar</t>
  </si>
  <si>
    <t>Sumer</t>
  </si>
  <si>
    <t xml:space="preserve">Wasit </t>
  </si>
  <si>
    <t xml:space="preserve">Al - Muthanna </t>
  </si>
  <si>
    <t>الجامعة التقنية في المنطقة الشمالية</t>
  </si>
  <si>
    <t>North technical university</t>
  </si>
  <si>
    <t>middle technical university</t>
  </si>
  <si>
    <t>جامعة الفرات الاوسط التقنية</t>
  </si>
  <si>
    <t xml:space="preserve"> Al-Furat Al-Awsat technical university</t>
  </si>
  <si>
    <t>الجامعة التقنية في المنطقة الجنوبية</t>
  </si>
  <si>
    <t xml:space="preserve"> Southern technical  university</t>
  </si>
  <si>
    <t xml:space="preserve">العراقيين     </t>
  </si>
  <si>
    <t xml:space="preserve">العرب            </t>
  </si>
  <si>
    <t>University</t>
  </si>
  <si>
    <t xml:space="preserve">   Iraqies </t>
  </si>
  <si>
    <t xml:space="preserve"> Arab     </t>
  </si>
  <si>
    <t xml:space="preserve"> Total </t>
  </si>
  <si>
    <t xml:space="preserve"> Al- Mustansiriyahl   </t>
  </si>
  <si>
    <t>جامعة تكنولوجيا المعلومات والاتصالات</t>
  </si>
  <si>
    <t>Information and communications</t>
  </si>
  <si>
    <t xml:space="preserve">Al - Basrah </t>
  </si>
  <si>
    <t xml:space="preserve">Al - Kufa </t>
  </si>
  <si>
    <t xml:space="preserve">Tikreet </t>
  </si>
  <si>
    <t xml:space="preserve">Al - Qadisiyah </t>
  </si>
  <si>
    <t>Al- Anbar</t>
  </si>
  <si>
    <t xml:space="preserve">Babil 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</si>
  <si>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بغداد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</si>
  <si>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 Number of Iraqi Students Graduated From High Studies in</t>
    </r>
    <r>
      <rPr>
        <b/>
        <sz val="18"/>
        <rFont val="Arial"/>
        <family val="2"/>
      </rPr>
      <t xml:space="preserve"> Baghdad University</t>
    </r>
    <r>
      <rPr>
        <b/>
        <sz val="14"/>
        <rFont val="Arial"/>
        <family val="2"/>
      </rPr>
      <t xml:space="preserve">  Distributed by College , Certificate and Sex For the Academic Year 2018 / 2019 </t>
    </r>
  </si>
  <si>
    <t xml:space="preserve"> Medicine </t>
  </si>
  <si>
    <t xml:space="preserve">Al - Kindy  Medicine </t>
  </si>
  <si>
    <t xml:space="preserve">Engineering </t>
  </si>
  <si>
    <t>هندسة - الخوارزمي</t>
  </si>
  <si>
    <t>AL-Khawarizmi Engineering</t>
  </si>
  <si>
    <t xml:space="preserve">Agriculture </t>
  </si>
  <si>
    <t>Veterinary</t>
  </si>
  <si>
    <t>Management and economy</t>
  </si>
  <si>
    <t>Education / Ibn Rushd</t>
  </si>
  <si>
    <t>Education / Ibn Al- Haitham</t>
  </si>
  <si>
    <t xml:space="preserve">Fducation for women </t>
  </si>
  <si>
    <t>Arts</t>
  </si>
  <si>
    <t xml:space="preserve">Languages </t>
  </si>
  <si>
    <t xml:space="preserve">Media </t>
  </si>
  <si>
    <t xml:space="preserve">Politics </t>
  </si>
  <si>
    <t>التربية البدنية وعلوم الرياضة للبنات</t>
  </si>
  <si>
    <t xml:space="preserve"> physical education for women      </t>
  </si>
  <si>
    <t>مجموع الكليات</t>
  </si>
  <si>
    <t>المعهد العالي للتخطيط الحضري والاقليمي</t>
  </si>
  <si>
    <t xml:space="preserve">Higher institute of urban and regional planning </t>
  </si>
  <si>
    <t>معهد الليزر للدراسات العليا</t>
  </si>
  <si>
    <t>Laser Institute for high studies</t>
  </si>
  <si>
    <t xml:space="preserve">معهد الهندسة الوراثية والتقنية الاحيائية </t>
  </si>
  <si>
    <t xml:space="preserve">Genetic Engineering and biological techniques </t>
  </si>
  <si>
    <t>المعهد العالى للدراسات المحاسبية والمالية</t>
  </si>
  <si>
    <t>Higher institute for accounting and financial studies</t>
  </si>
  <si>
    <t>مجموع المعاهد</t>
  </si>
  <si>
    <t xml:space="preserve">Total of university   </t>
  </si>
  <si>
    <r>
      <t>عدد الطلبة العرب المتخرجين من الدراسات العليا في</t>
    </r>
    <r>
      <rPr>
        <b/>
        <sz val="16"/>
        <rFont val="Arial"/>
        <family val="2"/>
      </rPr>
      <t xml:space="preserve"> </t>
    </r>
    <r>
      <rPr>
        <b/>
        <sz val="18"/>
        <rFont val="Arial"/>
        <family val="2"/>
      </rPr>
      <t xml:space="preserve">جامعة بغداد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</si>
  <si>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 Number of of Iraqi Students Graduated From High Studies in </t>
    </r>
    <r>
      <rPr>
        <b/>
        <sz val="18"/>
        <rFont val="Arial"/>
        <family val="2"/>
      </rPr>
      <t>Baghdad University</t>
    </r>
    <r>
      <rPr>
        <b/>
        <sz val="14"/>
        <rFont val="Arial"/>
        <family val="2"/>
      </rPr>
      <t xml:space="preserve">  Distributed by College , Certificate and Sex For the Academic Year 2018 / 2019 </t>
    </r>
  </si>
  <si>
    <t xml:space="preserve">دبلوم عالي  </t>
  </si>
  <si>
    <t xml:space="preserve">ماجستير  </t>
  </si>
  <si>
    <t xml:space="preserve">دكتوراه </t>
  </si>
  <si>
    <t xml:space="preserve">مجموع   </t>
  </si>
  <si>
    <t xml:space="preserve"> Doctorate</t>
  </si>
  <si>
    <t xml:space="preserve"> total </t>
  </si>
  <si>
    <t>Science</t>
  </si>
  <si>
    <t>Touris scence</t>
  </si>
  <si>
    <t>Elementary education</t>
  </si>
  <si>
    <t>Political Science</t>
  </si>
  <si>
    <t>sport</t>
  </si>
  <si>
    <r>
      <t xml:space="preserve"> عدد الطلبة العراقيين المتخرجين من الدراسات العليا في </t>
    </r>
    <r>
      <rPr>
        <b/>
        <sz val="18"/>
        <rFont val="Arial"/>
        <family val="2"/>
      </rPr>
      <t>الجامعة التكنولوجية</t>
    </r>
    <r>
      <rPr>
        <b/>
        <sz val="14"/>
        <rFont val="Arial"/>
        <family val="2"/>
      </rPr>
      <t xml:space="preserve"> موزعين حسب القسم والشهادة والجنس للعام الدراسي 2019/2018</t>
    </r>
  </si>
  <si>
    <r>
      <t>Number of Iraqi Students Post Graduated from</t>
    </r>
    <r>
      <rPr>
        <b/>
        <sz val="18"/>
        <rFont val="Arabic Transparent"/>
      </rPr>
      <t xml:space="preserve"> Technology University</t>
    </r>
    <r>
      <rPr>
        <b/>
        <sz val="12"/>
        <rFont val="Arabic Transparent"/>
        <charset val="178"/>
      </rPr>
      <t xml:space="preserve"> Distributed by  Department,  Certificate and Sex for The Academic Year  2018/2019 </t>
    </r>
  </si>
  <si>
    <t>هندسة البناء و الانشاءات</t>
  </si>
  <si>
    <t>Building and construction engineering</t>
  </si>
  <si>
    <t>الهندسة الميكانيكية</t>
  </si>
  <si>
    <t>الهندسة الكهربائية</t>
  </si>
  <si>
    <t>Control and system engineering</t>
  </si>
  <si>
    <t>هندسة الحاسوب وتكنولوجيا المعلومات</t>
  </si>
  <si>
    <t>Computer Engineering and Information Technology</t>
  </si>
  <si>
    <t>هندسة الليزر والبصريات الالكترونية</t>
  </si>
  <si>
    <t xml:space="preserve">Laser and optical electronics engineering </t>
  </si>
  <si>
    <t>هندسة كيمياوية</t>
  </si>
  <si>
    <t xml:space="preserve">هندسة الكهروميكانيكية </t>
  </si>
  <si>
    <t>Electromechanical Engineering</t>
  </si>
  <si>
    <t>Production and mineral engineering</t>
  </si>
  <si>
    <t>تكنولوجيا النفط</t>
  </si>
  <si>
    <t xml:space="preserve">Oil technological </t>
  </si>
  <si>
    <t>Total engineering departments</t>
  </si>
  <si>
    <t>علوم الحاسوب</t>
  </si>
  <si>
    <t>Computer science</t>
  </si>
  <si>
    <t xml:space="preserve">Total of department  </t>
  </si>
  <si>
    <t xml:space="preserve">Total of university    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</si>
  <si>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النهرين </t>
    </r>
    <r>
      <rPr>
        <b/>
        <sz val="14"/>
        <rFont val="Arial"/>
        <family val="2"/>
      </rPr>
      <t>موزعين حسب الكلية والشهادة والجنس للعام الدراسي 2019/2018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</si>
  <si>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 - Nahrain University</t>
    </r>
    <r>
      <rPr>
        <b/>
        <sz val="14"/>
        <rFont val="Arial"/>
        <family val="2"/>
      </rPr>
      <t xml:space="preserve"> Distributed by College,Certificate and Sex for The Academic Year 2019 \2018  </t>
    </r>
  </si>
  <si>
    <t xml:space="preserve">هندسة المعلومات </t>
  </si>
  <si>
    <t>Information and communication engineering</t>
  </si>
  <si>
    <t xml:space="preserve">التقنيات الاحيائية </t>
  </si>
  <si>
    <t xml:space="preserve">اقتصاديات الاعمال </t>
  </si>
  <si>
    <t>Business Economic</t>
  </si>
  <si>
    <t xml:space="preserve">العلوم السياسية </t>
  </si>
  <si>
    <t>Political sciences</t>
  </si>
  <si>
    <t xml:space="preserve">معهد ابحاث الاجنة وعلاج العقم </t>
  </si>
  <si>
    <t>Fetus researches and infertility treatment institute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</si>
  <si>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العراقية</t>
    </r>
    <r>
      <rPr>
        <b/>
        <sz val="14"/>
        <rFont val="Arial"/>
        <family val="2"/>
      </rPr>
      <t xml:space="preserve"> موزعين حسب الكلية والشهادة والجنس للعام الدراسي 2019/2018</t>
    </r>
  </si>
  <si>
    <t xml:space="preserve">دبلوم عالي </t>
  </si>
  <si>
    <t xml:space="preserve">ماجستير </t>
  </si>
  <si>
    <t xml:space="preserve">دكتوراه  </t>
  </si>
  <si>
    <t xml:space="preserve"> Master</t>
  </si>
  <si>
    <t xml:space="preserve">   total </t>
  </si>
  <si>
    <t xml:space="preserve"> M</t>
  </si>
  <si>
    <r>
      <t>عدد الطلبة العراقيين المتخرجين من الدراسات العليا في ا</t>
    </r>
    <r>
      <rPr>
        <b/>
        <sz val="18"/>
        <rFont val="Arial"/>
        <family val="2"/>
      </rPr>
      <t>لمجلس العراقي للاختصاصات الطبية</t>
    </r>
    <r>
      <rPr>
        <b/>
        <sz val="14"/>
        <rFont val="Arial"/>
        <family val="2"/>
      </rPr>
      <t xml:space="preserve"> موزعين حسب الكلية والشهادة والجنس للعام الدراسي 2018 / 2019 </t>
    </r>
  </si>
  <si>
    <r>
      <t>The number of Iraqi students graduating from</t>
    </r>
    <r>
      <rPr>
        <b/>
        <sz val="18"/>
        <rFont val="Arial"/>
        <family val="2"/>
      </rPr>
      <t xml:space="preserve">  High Studies in the Iraqi Board for Medical Specialties</t>
    </r>
    <r>
      <rPr>
        <b/>
        <sz val="14"/>
        <rFont val="Arial"/>
        <family val="2"/>
      </rPr>
      <t xml:space="preserve"> Distributors by the Board and the certificate and sex for the academic year 2018/2019</t>
    </r>
  </si>
  <si>
    <t xml:space="preserve">المجلس </t>
  </si>
  <si>
    <t>Board</t>
  </si>
  <si>
    <t>المجلس العراقي للاختصاصات الطبية</t>
  </si>
  <si>
    <t>the Iraqi Board for Medical Specialties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</si>
  <si>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الهيئة العراقية للحاسبات والمعلوماتية </t>
    </r>
    <r>
      <rPr>
        <b/>
        <sz val="14"/>
        <rFont val="Arial"/>
        <family val="2"/>
      </rPr>
      <t>موزعين حسب الهيئة والجنس للعام الدراسي 2019/2018</t>
    </r>
  </si>
  <si>
    <r>
      <t xml:space="preserve">Number of Iraqi Students Graduated from </t>
    </r>
    <r>
      <rPr>
        <b/>
        <sz val="18"/>
        <rFont val="Arial"/>
        <family val="2"/>
      </rPr>
      <t>high Studies at Iraqi commission for computer and information</t>
    </r>
    <r>
      <rPr>
        <b/>
        <sz val="14"/>
        <rFont val="Arial"/>
        <family val="2"/>
      </rPr>
      <t xml:space="preserve"> Distributed by College and Sex for the Academic Year 2018/2019</t>
    </r>
  </si>
  <si>
    <t>الهيئة</t>
  </si>
  <si>
    <t>commission</t>
  </si>
  <si>
    <t xml:space="preserve">معهد المعلوماتية للدراسات العليا </t>
  </si>
  <si>
    <t>Institute of Informatics for Postgraduate Studies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</si>
  <si>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الموصل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</si>
  <si>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>Number of Iraqi Students Post Graduated from</t>
    </r>
    <r>
      <rPr>
        <b/>
        <sz val="18"/>
        <rFont val="Arial"/>
        <family val="2"/>
      </rPr>
      <t xml:space="preserve"> AL_ Mosul University</t>
    </r>
    <r>
      <rPr>
        <b/>
        <sz val="12"/>
        <rFont val="Arial"/>
        <family val="2"/>
      </rPr>
      <t xml:space="preserve"> Distributed by College,Certificate and Sex for The Academic Year 2018/2019</t>
    </r>
  </si>
  <si>
    <t>جدول (49 )</t>
  </si>
  <si>
    <t>Table (49 )</t>
  </si>
  <si>
    <t>طب</t>
  </si>
  <si>
    <t>صيدلة</t>
  </si>
  <si>
    <t xml:space="preserve"> Pharmacy</t>
  </si>
  <si>
    <t>الزراعة والغابات</t>
  </si>
  <si>
    <t>Agriculute &amp; forestry</t>
  </si>
  <si>
    <t>Veterinery</t>
  </si>
  <si>
    <t>علوم البيئة وتقاناتها</t>
  </si>
  <si>
    <t>Environmental science techniques</t>
  </si>
  <si>
    <t>Education college  for sciences</t>
  </si>
  <si>
    <t>Education for human sciences</t>
  </si>
  <si>
    <t xml:space="preserve">Education </t>
  </si>
  <si>
    <t>Basic Educastion</t>
  </si>
  <si>
    <t xml:space="preserve"> physical education 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</si>
  <si>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نينوى</t>
    </r>
    <r>
      <rPr>
        <b/>
        <sz val="14"/>
        <rFont val="Arial"/>
        <family val="2"/>
      </rPr>
      <t xml:space="preserve"> موزعين حسب الكلية والشهادة والجنس للعام الدراسي 2019/2018 </t>
    </r>
  </si>
  <si>
    <r>
      <t>Number of Iraqi Students Post Graduated from</t>
    </r>
    <r>
      <rPr>
        <b/>
        <sz val="18"/>
        <rFont val="Arial"/>
        <family val="2"/>
      </rPr>
      <t xml:space="preserve"> Nineveh University</t>
    </r>
    <r>
      <rPr>
        <b/>
        <sz val="14"/>
        <rFont val="Arial"/>
        <family val="2"/>
      </rPr>
      <t xml:space="preserve"> Distributed by College,Certificate and Sex for The Academic Year  2018/2019</t>
    </r>
  </si>
  <si>
    <t>جدول (50 )</t>
  </si>
  <si>
    <t>الهندسة الالكترونيات</t>
  </si>
  <si>
    <t>Electronics Engineering</t>
  </si>
  <si>
    <r>
      <t xml:space="preserve">  عدد الطلبة العراقيين المتخرجين من الدراسات العليا  في </t>
    </r>
    <r>
      <rPr>
        <b/>
        <sz val="18"/>
        <rFont val="Arial"/>
        <family val="2"/>
      </rPr>
      <t xml:space="preserve">جامعة البصرة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</si>
  <si>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AL_ Basrah  University</t>
    </r>
    <r>
      <rPr>
        <b/>
        <sz val="14"/>
        <rFont val="Arial"/>
        <family val="2"/>
      </rPr>
      <t xml:space="preserve"> Distributed by College, Certificate and Sex for TheAcademic Year  2018/2019                                                                                                                                </t>
    </r>
  </si>
  <si>
    <t>تربية للعلوم الصرفة</t>
  </si>
  <si>
    <t>Education / science</t>
  </si>
  <si>
    <t>تربية للعلوم الانسانية</t>
  </si>
  <si>
    <t xml:space="preserve">physical education 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</si>
  <si>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الكوفة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</si>
  <si>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                                                  Number of Iraqi Students Post Graduated from </t>
    </r>
    <r>
      <rPr>
        <b/>
        <sz val="18"/>
        <rFont val="Arial"/>
        <family val="2"/>
      </rPr>
      <t xml:space="preserve"> AL_ Kufa University </t>
    </r>
    <r>
      <rPr>
        <b/>
        <sz val="14"/>
        <rFont val="Arial"/>
        <family val="2"/>
      </rPr>
      <t>Distributed by College,  Certificate and Sex for The Academic Year  2018/2019</t>
    </r>
  </si>
  <si>
    <t>جدول  (52 )</t>
  </si>
  <si>
    <t xml:space="preserve">(52 ) Table </t>
  </si>
  <si>
    <t xml:space="preserve">الصيدلة 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</si>
  <si>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تكريت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</si>
  <si>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   Number of Iraqi Students Post Graduated from </t>
    </r>
    <r>
      <rPr>
        <b/>
        <sz val="18"/>
        <rFont val="Arial"/>
        <family val="2"/>
      </rPr>
      <t>Tikrit  University</t>
    </r>
    <r>
      <rPr>
        <b/>
        <sz val="14"/>
        <rFont val="Arial"/>
        <family val="2"/>
      </rPr>
      <t xml:space="preserve"> Distributed by College,  Certificate and Sex for The Academic Year  2018/2019</t>
    </r>
  </si>
  <si>
    <t xml:space="preserve">علوم الحاسوب والرياضيات </t>
  </si>
  <si>
    <t>Computer Sciences&amp;Mathematics</t>
  </si>
  <si>
    <t>الإدارة والاقتصاد</t>
  </si>
  <si>
    <t>Education / Sciences</t>
  </si>
  <si>
    <t>التربية للعلوم  الانسانية</t>
  </si>
  <si>
    <t>Education sciences</t>
  </si>
  <si>
    <t>الآداب</t>
  </si>
  <si>
    <t xml:space="preserve">Physical Education </t>
  </si>
  <si>
    <t xml:space="preserve">  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</si>
  <si>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سامراء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</si>
  <si>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The number of Iraqi students graduated from High studies from </t>
    </r>
    <r>
      <rPr>
        <b/>
        <sz val="18"/>
        <rFont val="Arial"/>
        <family val="2"/>
      </rPr>
      <t xml:space="preserve">Samarra University </t>
    </r>
    <r>
      <rPr>
        <b/>
        <sz val="14"/>
        <rFont val="Arial"/>
        <family val="2"/>
      </rPr>
      <t>,distributors by the college    certificate and sex for the academic year   2018/2019</t>
    </r>
  </si>
  <si>
    <t xml:space="preserve">المجموع </t>
  </si>
  <si>
    <t xml:space="preserve">Total of university  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</si>
  <si>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القادسية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</si>
  <si>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The number of Iraqi students graduated from High studies from </t>
    </r>
    <r>
      <rPr>
        <b/>
        <sz val="18"/>
        <rFont val="Arial"/>
        <family val="2"/>
      </rPr>
      <t xml:space="preserve">AL-Qadisiya University </t>
    </r>
    <r>
      <rPr>
        <b/>
        <sz val="14"/>
        <rFont val="Arial"/>
        <family val="2"/>
      </rPr>
      <t>,distributed by the college  ,  certificate and sex for the academic year  2018/2019</t>
    </r>
  </si>
  <si>
    <t>medicine</t>
  </si>
  <si>
    <t xml:space="preserve">veterinary medicine </t>
  </si>
  <si>
    <t>science</t>
  </si>
  <si>
    <t>computers and mathematics</t>
  </si>
  <si>
    <t>economy and administration</t>
  </si>
  <si>
    <t>education</t>
  </si>
  <si>
    <t>literatures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</si>
  <si>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الانبار </t>
    </r>
    <r>
      <rPr>
        <b/>
        <sz val="14"/>
        <rFont val="Arial"/>
        <family val="2"/>
      </rPr>
      <t>موزعين حسب الكلية والشهادة والجنس للعام الدراسي 2019/2018</t>
    </r>
  </si>
  <si>
    <r>
      <t>The number of Iraqi students graduated from High studies from</t>
    </r>
    <r>
      <rPr>
        <b/>
        <sz val="18"/>
        <rFont val="Arial"/>
        <family val="2"/>
      </rPr>
      <t xml:space="preserve"> AL-Anbar University</t>
    </r>
    <r>
      <rPr>
        <b/>
        <sz val="14"/>
        <rFont val="Arial"/>
        <family val="2"/>
      </rPr>
      <t xml:space="preserve"> ,distributed by the college  ,  certificate and sex for the academic year  2018/2019</t>
    </r>
  </si>
  <si>
    <t>engineering</t>
  </si>
  <si>
    <t>agriculture</t>
  </si>
  <si>
    <t>الادارة والاقتصاد الرمادي</t>
  </si>
  <si>
    <t>economy and administration/ Ramadi</t>
  </si>
  <si>
    <t>education for science</t>
  </si>
  <si>
    <t>education for girl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</si>
  <si>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الفلوجة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</si>
  <si>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>The number of Iraqi students graduated from High studies from</t>
    </r>
    <r>
      <rPr>
        <b/>
        <sz val="18"/>
        <rFont val="Arial"/>
        <family val="2"/>
      </rPr>
      <t xml:space="preserve"> AL_Faluja University </t>
    </r>
    <r>
      <rPr>
        <b/>
        <sz val="14"/>
        <rFont val="Arial"/>
        <family val="2"/>
      </rPr>
      <t>,distributed by the college  , certificate and sex for the academic year  2018/2019</t>
    </r>
  </si>
  <si>
    <t>جدول (57)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</si>
  <si>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بابل </t>
    </r>
    <r>
      <rPr>
        <b/>
        <sz val="14"/>
        <rFont val="Arial"/>
        <family val="2"/>
      </rPr>
      <t xml:space="preserve">موزعين حسب الكلية والشهادة والجنس للعام الدراسي 2019/2018  </t>
    </r>
  </si>
  <si>
    <r>
      <t>The number of Iraqi students graduated from High studies from</t>
    </r>
    <r>
      <rPr>
        <b/>
        <sz val="18"/>
        <rFont val="Arial"/>
        <family val="2"/>
      </rPr>
      <t xml:space="preserve"> Babylon University</t>
    </r>
    <r>
      <rPr>
        <b/>
        <sz val="14"/>
        <rFont val="Arial"/>
        <family val="2"/>
      </rPr>
      <t xml:space="preserve"> ,distributed by the college, certificate and sex for the academic year 2018/2019</t>
    </r>
  </si>
  <si>
    <t xml:space="preserve">طب الاسنان </t>
  </si>
  <si>
    <t>Materials Engineering</t>
  </si>
  <si>
    <t>Information Technology</t>
  </si>
  <si>
    <t>science for girl</t>
  </si>
  <si>
    <t>Education / sciences</t>
  </si>
  <si>
    <t xml:space="preserve">fine arts </t>
  </si>
  <si>
    <t>Qura'an studies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</si>
  <si>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قاسم الخضراء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</si>
  <si>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ديالى</t>
    </r>
    <r>
      <rPr>
        <b/>
        <sz val="14"/>
        <rFont val="Arial"/>
        <family val="2"/>
      </rPr>
      <t xml:space="preserve"> موزعين حسب الكلية والشهادة والجنس للعام الدراسي 2019/2018 </t>
    </r>
  </si>
  <si>
    <r>
      <t>The number of Iraqi students graduated from High studies from</t>
    </r>
    <r>
      <rPr>
        <b/>
        <sz val="18"/>
        <rFont val="Arial"/>
        <family val="2"/>
      </rPr>
      <t xml:space="preserve"> Diala University</t>
    </r>
    <r>
      <rPr>
        <b/>
        <sz val="14"/>
        <rFont val="Arial"/>
        <family val="2"/>
      </rPr>
      <t xml:space="preserve"> ,distributed by the college  , certificate and sex for the academic year  2018/2019</t>
    </r>
  </si>
  <si>
    <t>جدول (60)</t>
  </si>
  <si>
    <t xml:space="preserve">(60) Table </t>
  </si>
  <si>
    <t>sciences</t>
  </si>
  <si>
    <t xml:space="preserve">Education for Human Sciences </t>
  </si>
  <si>
    <t>education for sciences</t>
  </si>
  <si>
    <t xml:space="preserve"> القانون والعلوم السياسية</t>
  </si>
  <si>
    <t>Law and Political sciences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</si>
  <si>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كربلاء</t>
    </r>
    <r>
      <rPr>
        <b/>
        <sz val="14"/>
        <rFont val="Arial"/>
        <family val="2"/>
      </rPr>
      <t xml:space="preserve"> موزعين حسب الكلية والشهادة والجنس للعام الدراسي 2019/2018 </t>
    </r>
  </si>
  <si>
    <r>
      <t>The number of Iraqi students graduated from High studies from</t>
    </r>
    <r>
      <rPr>
        <b/>
        <sz val="18"/>
        <rFont val="Arial"/>
        <family val="2"/>
      </rPr>
      <t xml:space="preserve"> Kerbela University</t>
    </r>
    <r>
      <rPr>
        <b/>
        <sz val="14"/>
        <rFont val="Arial"/>
        <family val="2"/>
      </rPr>
      <t xml:space="preserve"> ,distributed by the college, certificate and sex for the academic year  2018/2019</t>
    </r>
  </si>
  <si>
    <t>Education for sciences</t>
  </si>
  <si>
    <t>مجموع الجامعه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</si>
  <si>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ذي قار</t>
    </r>
    <r>
      <rPr>
        <b/>
        <sz val="14"/>
        <rFont val="Arial"/>
        <family val="2"/>
      </rPr>
      <t xml:space="preserve"> موزعين حسب الكلية والشهادة والجنس للعام الدراسي 2019/2018  </t>
    </r>
  </si>
  <si>
    <r>
      <t xml:space="preserve">The number of Iraqi students graduated from High studies from </t>
    </r>
    <r>
      <rPr>
        <b/>
        <sz val="18"/>
        <rFont val="Arial"/>
        <family val="2"/>
      </rPr>
      <t>Thi-Qar University</t>
    </r>
    <r>
      <rPr>
        <b/>
        <sz val="14"/>
        <rFont val="Arial"/>
        <family val="2"/>
      </rPr>
      <t xml:space="preserve"> ,distributors by the college  ,  certificate and sex for the academic year   2018/2019</t>
    </r>
  </si>
  <si>
    <t xml:space="preserve">college </t>
  </si>
  <si>
    <t>siences</t>
  </si>
  <si>
    <t>علوم الحاسوب والرياضيات</t>
  </si>
  <si>
    <t>education for siences</t>
  </si>
  <si>
    <t>college of arts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</si>
  <si>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سومر</t>
    </r>
    <r>
      <rPr>
        <b/>
        <sz val="14"/>
        <rFont val="Arial"/>
        <family val="2"/>
      </rPr>
      <t xml:space="preserve"> موزعين حسب الكلية والشهادة والجنس للعام الدراسي 2019/2018 </t>
    </r>
  </si>
  <si>
    <r>
      <t xml:space="preserve">The number of Iraqi students graduated from High studies from </t>
    </r>
    <r>
      <rPr>
        <b/>
        <sz val="18"/>
        <rFont val="Arial"/>
        <family val="2"/>
      </rPr>
      <t>Summer University</t>
    </r>
    <r>
      <rPr>
        <b/>
        <sz val="14"/>
        <rFont val="Arial"/>
        <family val="2"/>
      </rPr>
      <t xml:space="preserve"> ,distributors by the college  ,  certificate and sex for the academic year  2018/2019</t>
    </r>
  </si>
  <si>
    <t>جدول (63)</t>
  </si>
  <si>
    <t xml:space="preserve">Table(63)   </t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</si>
  <si>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واسط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</si>
  <si>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>The number of Iraqi students graduated from High studies from</t>
    </r>
    <r>
      <rPr>
        <b/>
        <sz val="18"/>
        <rFont val="Arial"/>
        <family val="2"/>
      </rPr>
      <t xml:space="preserve"> Wasit University</t>
    </r>
    <r>
      <rPr>
        <b/>
        <sz val="14"/>
        <rFont val="Arial"/>
        <family val="2"/>
      </rPr>
      <t xml:space="preserve"> ,distributors by the college  ,   certificate and sex for the academic year  2018/2019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</si>
  <si>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>جامعة كركوك</t>
    </r>
    <r>
      <rPr>
        <b/>
        <sz val="14"/>
        <rFont val="Arial"/>
        <family val="2"/>
      </rPr>
      <t xml:space="preserve"> موزعين حسب الكلية والشهادة والجنس للعام الدراسي 2019/2018  </t>
    </r>
  </si>
  <si>
    <r>
      <t xml:space="preserve">The number of Iraqi students graduated from High studies from </t>
    </r>
    <r>
      <rPr>
        <b/>
        <sz val="18"/>
        <rFont val="Arial"/>
        <family val="2"/>
      </rPr>
      <t>Kirkuk University</t>
    </r>
    <r>
      <rPr>
        <b/>
        <sz val="14"/>
        <rFont val="Arial"/>
        <family val="2"/>
      </rPr>
      <t xml:space="preserve"> ,distributors by the college  ,certificate and sex for the academic year 2018/2019</t>
    </r>
  </si>
  <si>
    <r>
      <t xml:space="preserve">عدد الطلبة العراقيين المتخرجين من الدراسات العليا في </t>
    </r>
    <r>
      <rPr>
        <b/>
        <sz val="18"/>
        <rFont val="Arial"/>
        <family val="2"/>
      </rPr>
      <t xml:space="preserve">جامعة ميسان </t>
    </r>
    <r>
      <rPr>
        <b/>
        <sz val="14"/>
        <rFont val="Arial"/>
        <family val="2"/>
      </rPr>
      <t xml:space="preserve">موزعين حسب الكلية والشهادة والجنس للعام الدراسي 2019/2018  </t>
    </r>
  </si>
  <si>
    <r>
      <t xml:space="preserve">The number of Iraqi students graduated from High studies from </t>
    </r>
    <r>
      <rPr>
        <b/>
        <sz val="18"/>
        <rFont val="Arial"/>
        <family val="2"/>
      </rPr>
      <t>Missan University</t>
    </r>
    <r>
      <rPr>
        <b/>
        <sz val="14"/>
        <rFont val="Arial"/>
        <family val="2"/>
      </rPr>
      <t xml:space="preserve"> ,distributors by the college  ,certificate and sex for the academic year  2018/2019</t>
    </r>
  </si>
  <si>
    <t>جدول (66)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</si>
  <si>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جامعة المثنى</t>
    </r>
    <r>
      <rPr>
        <b/>
        <sz val="14"/>
        <rFont val="Arial"/>
        <family val="2"/>
      </rPr>
      <t xml:space="preserve"> موزعين حسب الكلية  والشهادة والجنس للعام الدراسي 2019/2018  </t>
    </r>
  </si>
  <si>
    <r>
      <t xml:space="preserve">The number of Iraqi students graduated from High studies from </t>
    </r>
    <r>
      <rPr>
        <b/>
        <sz val="18"/>
        <rFont val="Arial"/>
        <family val="2"/>
      </rPr>
      <t>AL. Muthana University</t>
    </r>
    <r>
      <rPr>
        <b/>
        <sz val="14"/>
        <rFont val="Arial"/>
        <family val="2"/>
      </rPr>
      <t xml:space="preserve"> ,distributors by the college  ,certificate and sex for the academic year   2018/2019</t>
    </r>
  </si>
  <si>
    <t>جدول (67)</t>
  </si>
  <si>
    <r>
      <t xml:space="preserve"> عدد الطلبة العراقيين المتخرجين من الدراسات العليا  في </t>
    </r>
    <r>
      <rPr>
        <b/>
        <sz val="18"/>
        <rFont val="Arial"/>
        <family val="2"/>
      </rPr>
      <t xml:space="preserve">الجامعة التقنية في المنطقة الشمالية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</si>
  <si>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Number of Iraqi high studies students Graduated by College,certificate and Sex at the </t>
    </r>
    <r>
      <rPr>
        <b/>
        <sz val="18"/>
        <rFont val="Arial"/>
        <family val="2"/>
      </rPr>
      <t xml:space="preserve">Technical University of the Northern Region </t>
    </r>
    <r>
      <rPr>
        <b/>
        <sz val="14"/>
        <rFont val="Arial"/>
        <family val="2"/>
      </rPr>
      <t>for the academic year  2018/2019</t>
    </r>
  </si>
  <si>
    <t>جدول (68)</t>
  </si>
  <si>
    <t>Table(68)</t>
  </si>
  <si>
    <t>الكليات</t>
  </si>
  <si>
    <t>Colleges</t>
  </si>
  <si>
    <t>التقنية الموصل</t>
  </si>
  <si>
    <t>Technical mousil</t>
  </si>
  <si>
    <t>التقنية كركوك</t>
  </si>
  <si>
    <t xml:space="preserve"> Technical Kirkuk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</si>
  <si>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التقنية في المنطقة الوسطى </t>
    </r>
    <r>
      <rPr>
        <b/>
        <sz val="14"/>
        <rFont val="Arial"/>
        <family val="2"/>
      </rPr>
      <t xml:space="preserve">موزعين حسب الكلية والجنس للعام الدراسي 2019/2018 </t>
    </r>
  </si>
  <si>
    <r>
      <t>Number of Iraqi high studies students Graduated by College and Gender at the</t>
    </r>
    <r>
      <rPr>
        <b/>
        <sz val="18"/>
        <rFont val="Arial"/>
        <family val="2"/>
      </rPr>
      <t xml:space="preserve"> Technical University of the Central Region</t>
    </r>
    <r>
      <rPr>
        <b/>
        <sz val="14"/>
        <rFont val="Arial"/>
        <family val="2"/>
      </rPr>
      <t xml:space="preserve"> for the academic year  2018/2019</t>
    </r>
  </si>
  <si>
    <t>جدول (69)</t>
  </si>
  <si>
    <t>التقنيةالهندسية/ بغداد</t>
  </si>
  <si>
    <t>Technical Engineering / Baghdad</t>
  </si>
  <si>
    <t>التقنية الطبية والصحية</t>
  </si>
  <si>
    <t>Medical and health technology</t>
  </si>
  <si>
    <t>التقنيات الكهربائية والالكترونية</t>
  </si>
  <si>
    <t>Electrical and electronic technologies</t>
  </si>
  <si>
    <t xml:space="preserve">التقنية الادارية بغداد                   </t>
  </si>
  <si>
    <t>Administrative technical Baghdad</t>
  </si>
  <si>
    <t>كلية الفنون التطبيقية بغداد</t>
  </si>
  <si>
    <t>College Arts technical Baghdad</t>
  </si>
  <si>
    <r>
      <t xml:space="preserve"> 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التقنية في منطقة الفرات الاوسط </t>
    </r>
    <r>
      <rPr>
        <b/>
        <sz val="14"/>
        <rFont val="Arial"/>
        <family val="2"/>
      </rPr>
      <t xml:space="preserve">موزعين حسب الكلية والشهادة والجنس  للعام الدراسي 2019/2018 </t>
    </r>
  </si>
  <si>
    <r>
      <t xml:space="preserve">Number of Iraqi high studies students Graduated by College,certificate and Sex at the </t>
    </r>
    <r>
      <rPr>
        <b/>
        <sz val="18"/>
        <rFont val="Arial"/>
        <family val="2"/>
      </rPr>
      <t>Technical University of the Middle Region</t>
    </r>
    <r>
      <rPr>
        <b/>
        <sz val="14"/>
        <rFont val="Arial"/>
        <family val="2"/>
      </rPr>
      <t xml:space="preserve">    for the academic year   2018/2019</t>
    </r>
  </si>
  <si>
    <t>جدول (70)</t>
  </si>
  <si>
    <t>التقنية المسيب</t>
  </si>
  <si>
    <t>Museib Technology</t>
  </si>
  <si>
    <t>التقنية الادارية /الكوفة</t>
  </si>
  <si>
    <t xml:space="preserve">AL-Kufa Administrative Technology </t>
  </si>
  <si>
    <r>
      <t xml:space="preserve"> عدد الطلبة العراقيين المتخرجين من الدراسات العليا في </t>
    </r>
    <r>
      <rPr>
        <b/>
        <sz val="18"/>
        <rFont val="Arial"/>
        <family val="2"/>
      </rPr>
      <t xml:space="preserve">الجامعة التقنية الجنوبية </t>
    </r>
    <r>
      <rPr>
        <b/>
        <sz val="14"/>
        <rFont val="Arial"/>
        <family val="2"/>
      </rPr>
      <t xml:space="preserve">موزعين حسب الكلية والشهادة والجنس للعام الدراسي 2019/2018 </t>
    </r>
  </si>
  <si>
    <r>
      <t xml:space="preserve">Number of Iraqi high studies students Graduated by  College,certificate and Sex at the </t>
    </r>
    <r>
      <rPr>
        <b/>
        <sz val="18"/>
        <rFont val="Arial"/>
        <family val="2"/>
      </rPr>
      <t>Technical University of Thesouthern  Region</t>
    </r>
    <r>
      <rPr>
        <b/>
        <sz val="14"/>
        <rFont val="Arial"/>
        <family val="2"/>
      </rPr>
      <t xml:space="preserve"> for the academic year 2018/2019</t>
    </r>
  </si>
  <si>
    <t>جدول (71)</t>
  </si>
  <si>
    <t>Table (71)</t>
  </si>
  <si>
    <t xml:space="preserve">Health &amp; medical techniques/Basrah   </t>
  </si>
  <si>
    <t xml:space="preserve"> Technology  engineering\Basrah</t>
  </si>
  <si>
    <t xml:space="preserve">الكلية التقنية الادارية/البصرة </t>
  </si>
  <si>
    <t>Administrative Technology \Basrah</t>
  </si>
  <si>
    <t>جدول(39)</t>
  </si>
  <si>
    <t xml:space="preserve"> Table (39)</t>
  </si>
  <si>
    <t>جدول  ( 40 )</t>
  </si>
  <si>
    <t xml:space="preserve">(40) Table </t>
  </si>
  <si>
    <t xml:space="preserve">  تابع جدول ( 40 )</t>
  </si>
  <si>
    <t>Table( 40 ) con .</t>
  </si>
  <si>
    <t>جدول ( 41 )</t>
  </si>
  <si>
    <t xml:space="preserve">( 41 ) Table </t>
  </si>
  <si>
    <t xml:space="preserve"> تابع جدول ( 41 )</t>
  </si>
  <si>
    <t>Table( 41 ) Con .</t>
  </si>
  <si>
    <t>جدول (42)</t>
  </si>
  <si>
    <t>Table(42)</t>
  </si>
  <si>
    <t xml:space="preserve"> تابع جدول (42)</t>
  </si>
  <si>
    <t>Table(42) Con .</t>
  </si>
  <si>
    <t xml:space="preserve"> تابع جدول  ( 27 )</t>
  </si>
  <si>
    <t>Table( 27)con.</t>
  </si>
  <si>
    <t xml:space="preserve"> تابع جدول (30 )</t>
  </si>
  <si>
    <t xml:space="preserve"> Table (30) Con.</t>
  </si>
  <si>
    <t>جدول  ( 43 )</t>
  </si>
  <si>
    <t xml:space="preserve">Table  ( 43 ) </t>
  </si>
  <si>
    <t>جدول  (44 )</t>
  </si>
  <si>
    <t>Table (44 )</t>
  </si>
  <si>
    <t>جدول ( 45 )</t>
  </si>
  <si>
    <t>Table (45)</t>
  </si>
  <si>
    <t>جدول (46 )</t>
  </si>
  <si>
    <t>Table (46 )</t>
  </si>
  <si>
    <t>جدول  (47)</t>
  </si>
  <si>
    <t>Table (47)</t>
  </si>
  <si>
    <t>جدول (48)</t>
  </si>
  <si>
    <t xml:space="preserve"> (48) Table</t>
  </si>
  <si>
    <t>Table (50 )</t>
  </si>
  <si>
    <t>جدول (51 )</t>
  </si>
  <si>
    <t>Table  (51 )</t>
  </si>
  <si>
    <t>جدول  (53 )</t>
  </si>
  <si>
    <t xml:space="preserve">(53 ) Table </t>
  </si>
  <si>
    <t xml:space="preserve">( 54 ) جدول </t>
  </si>
  <si>
    <t xml:space="preserve">( 54 ) Table </t>
  </si>
  <si>
    <t>جدول (55)</t>
  </si>
  <si>
    <t>Table (55)</t>
  </si>
  <si>
    <t>جدول ( 56 )</t>
  </si>
  <si>
    <t>Table ( 56 )</t>
  </si>
  <si>
    <t xml:space="preserve">(57) Table </t>
  </si>
  <si>
    <t>جدول (58)</t>
  </si>
  <si>
    <t xml:space="preserve"> (58) Table </t>
  </si>
  <si>
    <t>جدول ( 59 )</t>
  </si>
  <si>
    <t xml:space="preserve">( 59 ) Table  </t>
  </si>
  <si>
    <t>جدول (61)</t>
  </si>
  <si>
    <t xml:space="preserve">(61) Table </t>
  </si>
  <si>
    <t>جدول ( 62 )</t>
  </si>
  <si>
    <t xml:space="preserve">( 62 ) Table  </t>
  </si>
  <si>
    <t>جدول (64)</t>
  </si>
  <si>
    <t xml:space="preserve">Table(64)   </t>
  </si>
  <si>
    <t>جدول ( 65 )</t>
  </si>
  <si>
    <t xml:space="preserve">Table  ( 65 ) </t>
  </si>
  <si>
    <t>Table  (66)</t>
  </si>
  <si>
    <t>Table (67)</t>
  </si>
  <si>
    <t>Table(69)</t>
  </si>
  <si>
    <t>Table  (70)</t>
  </si>
  <si>
    <t>جدول (72)</t>
  </si>
  <si>
    <t>Table (72)</t>
  </si>
  <si>
    <r>
      <t xml:space="preserve"> Number of Iraqi Students Post Graduated from</t>
    </r>
    <r>
      <rPr>
        <b/>
        <sz val="18"/>
        <rFont val="Arial"/>
        <family val="2"/>
      </rPr>
      <t xml:space="preserve"> Al -Iraqia  University</t>
    </r>
    <r>
      <rPr>
        <b/>
        <sz val="14"/>
        <rFont val="Arial"/>
        <family val="2"/>
      </rPr>
      <t xml:space="preserve"> Distributed by College, Certificate and Sex for The Academic Year 2018/2019   </t>
    </r>
  </si>
  <si>
    <r>
      <t>The number of Iraqi students graduated from High studies from</t>
    </r>
    <r>
      <rPr>
        <b/>
        <sz val="18"/>
        <rFont val="Arial"/>
        <family val="2"/>
      </rPr>
      <t xml:space="preserve"> Qasim AL-Khadhraa University</t>
    </r>
    <r>
      <rPr>
        <b/>
        <sz val="14"/>
        <rFont val="Arial"/>
        <family val="2"/>
      </rPr>
      <t xml:space="preserve"> ,distributed by the college  , certificate and sex for the academic year2018/2019 </t>
    </r>
  </si>
  <si>
    <t xml:space="preserve">القســم الاول </t>
  </si>
  <si>
    <t xml:space="preserve">الدراســات الاوليـــة </t>
  </si>
  <si>
    <t xml:space="preserve">عدد الطلبة المتخرجين من الدراسات العليا في الجامعات كافة والهيئات العراقية موزعين حسب الجامعة والجنسية والجنس للعام الدراسي 2019/2018         </t>
  </si>
  <si>
    <t>Number of Students Graduated from High Studies in the Iraqi Universities and Institutions distributed by University, Nationality and Sex For the Academic Year 2018 / 2019</t>
  </si>
  <si>
    <r>
      <t>عدد الطلبة العراقيين المتخرجين من الدراسات العليا في</t>
    </r>
    <r>
      <rPr>
        <b/>
        <sz val="18"/>
        <rFont val="Arial"/>
        <family val="2"/>
      </rPr>
      <t xml:space="preserve"> الجامعة المستنصرية</t>
    </r>
    <r>
      <rPr>
        <b/>
        <sz val="14"/>
        <rFont val="Arial"/>
        <family val="2"/>
      </rPr>
      <t xml:space="preserve"> موزعين حسب الكلية والشهادة والجنس للعام الدراسي 2019/2018 </t>
    </r>
  </si>
  <si>
    <r>
      <t xml:space="preserve"> Number of Iraqi Students Post Graduated from</t>
    </r>
    <r>
      <rPr>
        <b/>
        <sz val="18"/>
        <rFont val="Arial"/>
        <family val="2"/>
      </rPr>
      <t xml:space="preserve"> AL-Mustansiriya University</t>
    </r>
    <r>
      <rPr>
        <b/>
        <sz val="14"/>
        <rFont val="Arial"/>
        <family val="2"/>
      </rPr>
      <t xml:space="preserve"> Distributed by College, Certificate and Sex for The Academic Year 2018/2019  </t>
    </r>
  </si>
  <si>
    <t xml:space="preserve">Veterinary medicine
 </t>
  </si>
  <si>
    <t xml:space="preserve">Physical education </t>
  </si>
  <si>
    <t xml:space="preserve"> التقنية الهندسية /البصرة</t>
  </si>
  <si>
    <t>التقنيات الصحية والطبية / البصرة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</si>
</sst>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_-;_-* #,##0.00\-;_-* &quot;-&quot;??_-;_-@_-"/>
    <numFmt numFmtId="166" formatCode="_-&quot;£&quot;* #,##0.00_-;\-&quot;£&quot;* #,##0.00_-;_-&quot;£&quot;* &quot;-&quot;??_-;_-@_-"/>
    <numFmt numFmtId="167" formatCode="_-* #,##0.00\ _k_r_-;\-* #,##0.00\ _k_r_-;_-* &quot;-&quot;??\ _k_r_-;_-@_-"/>
    <numFmt numFmtId="168" formatCode="_-* #,##0.00\ &quot;kr&quot;_-;\-* #,##0.00\ &quot;kr&quot;_-;_-* &quot;-&quot;??\ &quot;kr&quot;_-;_-@_-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sz val="10"/>
      <name val="Simplified Arabic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Simplified Arabic"/>
      <family val="1"/>
    </font>
    <font>
      <b/>
      <sz val="10"/>
      <name val="Arial"/>
      <family val="2"/>
    </font>
    <font>
      <b/>
      <sz val="14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sz val="10"/>
      <name val="Arial"/>
      <family val="2"/>
    </font>
    <font>
      <sz val="14"/>
      <name val="Simplified Arabic"/>
      <family val="1"/>
    </font>
    <font>
      <sz val="10"/>
      <name val="Simplified Arabic"/>
      <family val="1"/>
    </font>
    <font>
      <b/>
      <sz val="11"/>
      <name val="Arial"/>
      <family val="2"/>
    </font>
    <font>
      <sz val="12"/>
      <name val="Simplified Arabic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6"/>
      <name val="Arial"/>
      <family val="2"/>
    </font>
    <font>
      <sz val="11"/>
      <name val="Arabic Transparent"/>
      <charset val="178"/>
    </font>
    <font>
      <b/>
      <sz val="16"/>
      <name val="Arial"/>
      <family val="2"/>
    </font>
    <font>
      <b/>
      <sz val="11"/>
      <name val="Arabic Transparent"/>
      <charset val="178"/>
    </font>
    <font>
      <b/>
      <sz val="11"/>
      <name val="Simplified Arabic"/>
      <family val="1"/>
    </font>
    <font>
      <b/>
      <sz val="14"/>
      <name val="Akhbar MT"/>
      <charset val="178"/>
    </font>
    <font>
      <sz val="11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8"/>
      <name val="Simplified Arabic"/>
      <family val="1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name val="Arial"/>
      <family val="2"/>
    </font>
    <font>
      <sz val="11"/>
      <color rgb="FF006100"/>
      <name val="Calibri"/>
      <family val="2"/>
      <charset val="178"/>
    </font>
    <font>
      <b/>
      <sz val="36"/>
      <color indexed="8"/>
      <name val="Simplified Arabic"/>
      <family val="1"/>
    </font>
    <font>
      <sz val="11"/>
      <color indexed="8"/>
      <name val="Simplified Arabic"/>
      <family val="1"/>
    </font>
    <font>
      <b/>
      <sz val="14"/>
      <name val="Arabic Transparent"/>
      <charset val="178"/>
    </font>
    <font>
      <b/>
      <sz val="16"/>
      <name val="Arabic Transparent"/>
      <charset val="178"/>
    </font>
    <font>
      <b/>
      <sz val="18"/>
      <name val="Arabic Transparent"/>
      <charset val="178"/>
    </font>
    <font>
      <b/>
      <sz val="12"/>
      <color indexed="48"/>
      <name val="Simplified Arabic"/>
      <family val="1"/>
    </font>
    <font>
      <b/>
      <sz val="12"/>
      <color indexed="10"/>
      <name val="Simplified Arabic"/>
      <family val="1"/>
    </font>
    <font>
      <b/>
      <sz val="12"/>
      <name val="Arabic Transparent"/>
      <charset val="178"/>
    </font>
    <font>
      <b/>
      <sz val="18"/>
      <name val="Arabic Transparent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sz val="12"/>
      <color theme="1"/>
      <name val="Tahoma"/>
      <family val="2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166" fontId="1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6" fillId="0" borderId="0" applyFont="0" applyFill="0" applyBorder="0" applyAlignment="0">
      <alignment horizontal="center" vertical="center" shrinkToFit="1" readingOrder="2"/>
    </xf>
    <xf numFmtId="0" fontId="25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3" borderId="0" applyNumberFormat="0" applyBorder="0" applyAlignment="0" applyProtection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1" fillId="26" borderId="22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0" fontId="52" fillId="27" borderId="23" applyNumberFormat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8" fillId="13" borderId="22" applyNumberFormat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2" fillId="29" borderId="28" applyNumberFormat="0" applyFon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0" fontId="62" fillId="26" borderId="29" applyNumberForma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4" fillId="0" borderId="3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187">
    <xf numFmtId="0" fontId="0" fillId="0" borderId="0" xfId="0"/>
    <xf numFmtId="0" fontId="2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Fill="1" applyBorder="1" applyAlignment="1">
      <alignment vertical="center" shrinkToFit="1" readingOrder="2"/>
    </xf>
    <xf numFmtId="0" fontId="8" fillId="0" borderId="0" xfId="0" applyFont="1" applyFill="1" applyBorder="1" applyAlignment="1">
      <alignment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 applyFill="1" applyBorder="1" applyAlignment="1">
      <alignment vertical="center" shrinkToFit="1" readingOrder="2"/>
    </xf>
    <xf numFmtId="0" fontId="15" fillId="0" borderId="0" xfId="0" applyFont="1" applyAlignment="1">
      <alignment horizontal="center"/>
    </xf>
    <xf numFmtId="0" fontId="8" fillId="0" borderId="0" xfId="0" applyFont="1" applyFill="1" applyBorder="1" applyAlignment="1">
      <alignment horizontal="right" vertical="center" indent="1" shrinkToFit="1" readingOrder="2"/>
    </xf>
    <xf numFmtId="0" fontId="15" fillId="0" borderId="0" xfId="0" applyFont="1" applyBorder="1"/>
    <xf numFmtId="0" fontId="6" fillId="0" borderId="1" xfId="0" applyFont="1" applyFill="1" applyBorder="1" applyAlignment="1">
      <alignment vertical="center" readingOrder="2"/>
    </xf>
    <xf numFmtId="0" fontId="8" fillId="0" borderId="4" xfId="0" applyFont="1" applyFill="1" applyBorder="1" applyAlignment="1">
      <alignment horizontal="right" vertical="center" indent="1" shrinkToFit="1" readingOrder="2"/>
    </xf>
    <xf numFmtId="0" fontId="8" fillId="0" borderId="6" xfId="0" applyFont="1" applyFill="1" applyBorder="1" applyAlignment="1">
      <alignment horizontal="right" vertical="center" shrinkToFit="1" readingOrder="2"/>
    </xf>
    <xf numFmtId="0" fontId="8" fillId="0" borderId="0" xfId="0" applyFont="1" applyBorder="1"/>
    <xf numFmtId="0" fontId="8" fillId="0" borderId="4" xfId="0" applyFont="1" applyBorder="1"/>
    <xf numFmtId="0" fontId="8" fillId="0" borderId="0" xfId="0" applyFont="1" applyFill="1" applyBorder="1"/>
    <xf numFmtId="0" fontId="8" fillId="0" borderId="8" xfId="0" applyFont="1" applyFill="1" applyBorder="1" applyAlignment="1">
      <alignment vertical="center" readingOrder="2"/>
    </xf>
    <xf numFmtId="0" fontId="8" fillId="0" borderId="9" xfId="0" applyFont="1" applyFill="1" applyBorder="1" applyAlignment="1">
      <alignment vertical="center" readingOrder="2"/>
    </xf>
    <xf numFmtId="0" fontId="8" fillId="0" borderId="5" xfId="0" applyFont="1" applyFill="1" applyBorder="1" applyAlignment="1">
      <alignment vertical="center" shrinkToFit="1" readingOrder="2"/>
    </xf>
    <xf numFmtId="0" fontId="8" fillId="0" borderId="4" xfId="0" applyFont="1" applyBorder="1" applyAlignment="1">
      <alignment vertical="center"/>
    </xf>
    <xf numFmtId="0" fontId="8" fillId="0" borderId="7" xfId="0" applyFont="1" applyFill="1" applyBorder="1" applyAlignment="1">
      <alignment vertical="center" readingOrder="2"/>
    </xf>
    <xf numFmtId="0" fontId="8" fillId="2" borderId="4" xfId="0" applyFont="1" applyFill="1" applyBorder="1" applyAlignment="1">
      <alignment horizontal="right" vertical="center" shrinkToFit="1" readingOrder="2"/>
    </xf>
    <xf numFmtId="0" fontId="8" fillId="2" borderId="5" xfId="0" applyFont="1" applyFill="1" applyBorder="1" applyAlignment="1">
      <alignment horizontal="right" vertical="center" shrinkToFit="1" readingOrder="2"/>
    </xf>
    <xf numFmtId="0" fontId="8" fillId="2" borderId="6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 applyAlignment="1">
      <alignment readingOrder="2"/>
    </xf>
    <xf numFmtId="0" fontId="8" fillId="0" borderId="7" xfId="0" applyFont="1" applyFill="1" applyBorder="1" applyAlignment="1">
      <alignment horizontal="right" vertical="center" shrinkToFit="1" readingOrder="2"/>
    </xf>
    <xf numFmtId="0" fontId="17" fillId="0" borderId="0" xfId="0" applyFont="1" applyBorder="1"/>
    <xf numFmtId="0" fontId="9" fillId="0" borderId="0" xfId="0" applyFont="1" applyBorder="1"/>
    <xf numFmtId="0" fontId="8" fillId="0" borderId="10" xfId="0" applyFont="1" applyFill="1" applyBorder="1" applyAlignment="1">
      <alignment vertical="center" readingOrder="2"/>
    </xf>
    <xf numFmtId="0" fontId="7" fillId="0" borderId="0" xfId="0" applyFont="1" applyBorder="1"/>
    <xf numFmtId="0" fontId="8" fillId="2" borderId="0" xfId="0" applyFont="1" applyFill="1" applyBorder="1" applyAlignment="1">
      <alignment vertical="center" readingOrder="2"/>
    </xf>
    <xf numFmtId="0" fontId="6" fillId="0" borderId="1" xfId="0" applyFont="1" applyFill="1" applyBorder="1" applyAlignment="1">
      <alignment horizontal="left" vertical="center" readingOrder="1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shrinkToFit="1" readingOrder="1"/>
    </xf>
    <xf numFmtId="0" fontId="7" fillId="0" borderId="0" xfId="0" applyFont="1" applyAlignment="1"/>
    <xf numFmtId="0" fontId="6" fillId="0" borderId="0" xfId="0" applyFont="1" applyFill="1" applyBorder="1" applyAlignment="1">
      <alignment vertical="center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6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vertical="center" readingOrder="2"/>
    </xf>
    <xf numFmtId="0" fontId="8" fillId="0" borderId="10" xfId="0" applyFont="1" applyFill="1" applyBorder="1" applyAlignment="1">
      <alignment horizontal="right" vertical="center" readingOrder="2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readingOrder="2"/>
    </xf>
    <xf numFmtId="0" fontId="8" fillId="0" borderId="9" xfId="0" applyFont="1" applyBorder="1"/>
    <xf numFmtId="0" fontId="8" fillId="0" borderId="4" xfId="0" applyFont="1" applyBorder="1" applyAlignment="1">
      <alignment wrapText="1"/>
    </xf>
    <xf numFmtId="0" fontId="8" fillId="0" borderId="10" xfId="0" applyFont="1" applyBorder="1"/>
    <xf numFmtId="0" fontId="8" fillId="0" borderId="1" xfId="0" applyFont="1" applyFill="1" applyBorder="1" applyAlignment="1"/>
    <xf numFmtId="0" fontId="2" fillId="0" borderId="0" xfId="0" applyFont="1" applyAlignment="1"/>
    <xf numFmtId="0" fontId="11" fillId="0" borderId="0" xfId="0" applyFont="1" applyAlignment="1"/>
    <xf numFmtId="0" fontId="8" fillId="0" borderId="0" xfId="0" applyFont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0" xfId="0" applyFont="1" applyBorder="1" applyAlignment="1"/>
    <xf numFmtId="0" fontId="8" fillId="0" borderId="5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9" fillId="0" borderId="0" xfId="0" applyFont="1" applyFill="1"/>
    <xf numFmtId="0" fontId="8" fillId="0" borderId="11" xfId="0" applyFont="1" applyFill="1" applyBorder="1" applyAlignment="1">
      <alignment horizontal="right" vertical="center" shrinkToFit="1" readingOrder="2"/>
    </xf>
    <xf numFmtId="0" fontId="8" fillId="0" borderId="11" xfId="0" applyFont="1" applyBorder="1"/>
    <xf numFmtId="0" fontId="8" fillId="0" borderId="0" xfId="0" applyFont="1" applyBorder="1" applyAlignment="1"/>
    <xf numFmtId="0" fontId="8" fillId="0" borderId="4" xfId="0" applyFont="1" applyFill="1" applyBorder="1" applyAlignment="1">
      <alignment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3" xfId="0" applyFont="1" applyFill="1" applyBorder="1" applyAlignment="1">
      <alignment horizontal="center" vertical="center" shrinkToFit="1" readingOrder="2"/>
    </xf>
    <xf numFmtId="0" fontId="8" fillId="0" borderId="5" xfId="0" applyFont="1" applyFill="1" applyBorder="1" applyAlignment="1">
      <alignment vertical="center" readingOrder="2"/>
    </xf>
    <xf numFmtId="0" fontId="19" fillId="0" borderId="0" xfId="0" applyFont="1"/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shrinkToFit="1" readingOrder="2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left" shrinkToFit="1" readingOrder="2"/>
    </xf>
    <xf numFmtId="0" fontId="16" fillId="0" borderId="0" xfId="0" applyFont="1" applyAlignment="1">
      <alignment horizontal="left"/>
    </xf>
    <xf numFmtId="0" fontId="21" fillId="0" borderId="0" xfId="0" applyFont="1"/>
    <xf numFmtId="0" fontId="8" fillId="0" borderId="4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readingOrder="2"/>
    </xf>
    <xf numFmtId="0" fontId="8" fillId="0" borderId="5" xfId="0" applyFont="1" applyFill="1" applyBorder="1" applyAlignment="1">
      <alignment vertical="center" readingOrder="2"/>
    </xf>
    <xf numFmtId="0" fontId="13" fillId="0" borderId="0" xfId="0" applyFont="1" applyBorder="1" applyAlignment="1">
      <alignment horizontal="left" vertical="center" readingOrder="1"/>
    </xf>
    <xf numFmtId="0" fontId="8" fillId="0" borderId="0" xfId="0" applyFont="1" applyBorder="1" applyAlignment="1">
      <alignment horizontal="left" vertical="center" readingOrder="1"/>
    </xf>
    <xf numFmtId="0" fontId="8" fillId="0" borderId="9" xfId="0" applyFont="1" applyBorder="1" applyAlignment="1">
      <alignment horizontal="left" vertical="center" readingOrder="2"/>
    </xf>
    <xf numFmtId="0" fontId="8" fillId="0" borderId="4" xfId="0" applyFont="1" applyBorder="1" applyAlignment="1">
      <alignment horizontal="left" vertical="center" readingOrder="1"/>
    </xf>
    <xf numFmtId="0" fontId="2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2" applyFont="1" applyFill="1" applyBorder="1" applyAlignment="1">
      <alignment vertical="center" shrinkToFit="1" readingOrder="2"/>
    </xf>
    <xf numFmtId="0" fontId="9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shrinkToFit="1" readingOrder="2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4" xfId="2" applyFont="1" applyFill="1" applyBorder="1" applyAlignment="1">
      <alignment vertical="center" shrinkToFit="1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vertical="center" readingOrder="2"/>
    </xf>
    <xf numFmtId="0" fontId="10" fillId="0" borderId="0" xfId="0" applyFont="1"/>
    <xf numFmtId="0" fontId="8" fillId="0" borderId="7" xfId="0" applyFont="1" applyFill="1" applyBorder="1" applyAlignment="1">
      <alignment readingOrder="2"/>
    </xf>
    <xf numFmtId="0" fontId="10" fillId="0" borderId="0" xfId="0" applyFont="1" applyBorder="1"/>
    <xf numFmtId="0" fontId="6" fillId="0" borderId="0" xfId="0" applyFont="1" applyBorder="1"/>
    <xf numFmtId="0" fontId="6" fillId="0" borderId="0" xfId="0" applyFont="1" applyFill="1" applyBorder="1" applyAlignment="1">
      <alignment horizontal="right" vertical="center" indent="1" shrinkToFit="1" readingOrder="2"/>
    </xf>
    <xf numFmtId="0" fontId="20" fillId="0" borderId="0" xfId="0" applyFont="1" applyBorder="1"/>
    <xf numFmtId="0" fontId="6" fillId="0" borderId="0" xfId="0" applyFont="1" applyAlignment="1">
      <alignment horizontal="left" vertical="center"/>
    </xf>
    <xf numFmtId="0" fontId="13" fillId="0" borderId="0" xfId="2" applyFont="1" applyAlignment="1">
      <alignment vertical="center"/>
    </xf>
    <xf numFmtId="0" fontId="6" fillId="0" borderId="0" xfId="2" applyFont="1" applyFill="1" applyBorder="1" applyAlignment="1">
      <alignment vertical="center" readingOrder="2"/>
    </xf>
    <xf numFmtId="0" fontId="6" fillId="0" borderId="0" xfId="2" applyFont="1" applyFill="1" applyBorder="1" applyAlignment="1">
      <alignment horizontal="left" vertical="center" readingOrder="1"/>
    </xf>
    <xf numFmtId="0" fontId="8" fillId="2" borderId="4" xfId="2" applyFont="1" applyFill="1" applyBorder="1" applyAlignment="1">
      <alignment horizontal="right" vertical="center" shrinkToFit="1" readingOrder="2"/>
    </xf>
    <xf numFmtId="0" fontId="8" fillId="2" borderId="4" xfId="2" applyFont="1" applyFill="1" applyBorder="1" applyAlignment="1">
      <alignment horizontal="left" vertical="center" readingOrder="1"/>
    </xf>
    <xf numFmtId="0" fontId="0" fillId="0" borderId="0" xfId="0" applyAlignment="1"/>
    <xf numFmtId="0" fontId="8" fillId="0" borderId="5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8" xfId="0" applyFont="1" applyFill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8" fillId="0" borderId="0" xfId="0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center" vertical="center" wrapText="1" shrinkToFit="1" readingOrder="2"/>
    </xf>
    <xf numFmtId="0" fontId="8" fillId="0" borderId="4" xfId="0" applyFont="1" applyFill="1" applyBorder="1" applyAlignment="1">
      <alignment horizontal="right" vertical="center" shrinkToFit="1" readingOrder="2"/>
    </xf>
    <xf numFmtId="0" fontId="8" fillId="0" borderId="4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 readingOrder="2"/>
    </xf>
    <xf numFmtId="0" fontId="8" fillId="0" borderId="8" xfId="0" applyFont="1" applyBorder="1" applyAlignment="1">
      <alignment vertical="center"/>
    </xf>
    <xf numFmtId="0" fontId="24" fillId="0" borderId="0" xfId="0" applyFont="1"/>
    <xf numFmtId="0" fontId="6" fillId="0" borderId="1" xfId="0" applyFont="1" applyFill="1" applyBorder="1" applyAlignment="1">
      <alignment vertical="center" shrinkToFit="1" readingOrder="1"/>
    </xf>
    <xf numFmtId="0" fontId="8" fillId="0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shrinkToFit="1" readingOrder="2"/>
    </xf>
    <xf numFmtId="0" fontId="6" fillId="0" borderId="0" xfId="0" applyFont="1" applyAlignment="1"/>
    <xf numFmtId="0" fontId="7" fillId="0" borderId="0" xfId="6" applyFont="1" applyBorder="1"/>
    <xf numFmtId="0" fontId="6" fillId="0" borderId="0" xfId="6" applyFont="1" applyFill="1" applyBorder="1" applyAlignment="1">
      <alignment vertical="center" shrinkToFit="1" readingOrder="2"/>
    </xf>
    <xf numFmtId="0" fontId="6" fillId="0" borderId="0" xfId="6" applyFont="1" applyFill="1" applyBorder="1" applyAlignment="1">
      <alignment vertical="center" shrinkToFit="1" readingOrder="1"/>
    </xf>
    <xf numFmtId="0" fontId="2" fillId="0" borderId="0" xfId="6" applyFont="1" applyBorder="1"/>
    <xf numFmtId="0" fontId="8" fillId="0" borderId="0" xfId="6" applyFont="1" applyFill="1" applyBorder="1" applyAlignment="1">
      <alignment vertical="center" readingOrder="2"/>
    </xf>
    <xf numFmtId="0" fontId="8" fillId="0" borderId="0" xfId="6" applyFont="1" applyBorder="1" applyAlignment="1">
      <alignment vertical="center"/>
    </xf>
    <xf numFmtId="0" fontId="8" fillId="0" borderId="4" xfId="6" applyFont="1" applyFill="1" applyBorder="1" applyAlignment="1">
      <alignment vertical="center" shrinkToFit="1" readingOrder="2"/>
    </xf>
    <xf numFmtId="0" fontId="8" fillId="0" borderId="4" xfId="6" applyFont="1" applyBorder="1" applyAlignment="1">
      <alignment vertical="center"/>
    </xf>
    <xf numFmtId="0" fontId="8" fillId="0" borderId="4" xfId="6" applyFont="1" applyBorder="1" applyAlignment="1">
      <alignment vertical="center" wrapText="1"/>
    </xf>
    <xf numFmtId="0" fontId="8" fillId="0" borderId="4" xfId="6" applyFont="1" applyFill="1" applyBorder="1" applyAlignment="1">
      <alignment vertical="center" readingOrder="2"/>
    </xf>
    <xf numFmtId="0" fontId="13" fillId="0" borderId="5" xfId="0" applyFont="1" applyBorder="1" applyAlignment="1">
      <alignment vertical="center"/>
    </xf>
    <xf numFmtId="0" fontId="9" fillId="0" borderId="0" xfId="6" applyFont="1" applyBorder="1"/>
    <xf numFmtId="0" fontId="2" fillId="0" borderId="0" xfId="6" applyFont="1" applyBorder="1" applyAlignment="1">
      <alignment vertical="center"/>
    </xf>
    <xf numFmtId="0" fontId="6" fillId="0" borderId="0" xfId="6" applyFont="1" applyFill="1" applyBorder="1" applyAlignment="1">
      <alignment horizontal="right" vertical="center" shrinkToFit="1" readingOrder="2"/>
    </xf>
    <xf numFmtId="0" fontId="8" fillId="2" borderId="9" xfId="0" applyFont="1" applyFill="1" applyBorder="1" applyAlignment="1">
      <alignment vertical="center" shrinkToFit="1" readingOrder="2"/>
    </xf>
    <xf numFmtId="0" fontId="6" fillId="0" borderId="8" xfId="0" applyFont="1" applyFill="1" applyBorder="1" applyAlignment="1">
      <alignment vertical="center" readingOrder="2"/>
    </xf>
    <xf numFmtId="0" fontId="8" fillId="0" borderId="11" xfId="0" applyFont="1" applyFill="1" applyBorder="1" applyAlignment="1">
      <alignment vertical="center" shrinkToFit="1" readingOrder="2"/>
    </xf>
    <xf numFmtId="0" fontId="0" fillId="0" borderId="0" xfId="0" applyBorder="1"/>
    <xf numFmtId="0" fontId="8" fillId="0" borderId="5" xfId="7" applyFont="1" applyBorder="1" applyAlignment="1">
      <alignment horizontal="left" vertical="center" wrapText="1" readingOrder="2"/>
    </xf>
    <xf numFmtId="0" fontId="0" fillId="0" borderId="0" xfId="0" applyBorder="1" applyAlignment="1"/>
    <xf numFmtId="0" fontId="8" fillId="0" borderId="8" xfId="0" applyFont="1" applyFill="1" applyBorder="1" applyAlignment="1">
      <alignment vertical="center" shrinkToFit="1" readingOrder="2"/>
    </xf>
    <xf numFmtId="0" fontId="8" fillId="2" borderId="7" xfId="0" applyFont="1" applyFill="1" applyBorder="1" applyAlignment="1">
      <alignment vertical="center" readingOrder="2"/>
    </xf>
    <xf numFmtId="0" fontId="8" fillId="2" borderId="0" xfId="0" applyFont="1" applyFill="1" applyBorder="1" applyAlignment="1">
      <alignment vertical="center" shrinkToFit="1" readingOrder="2"/>
    </xf>
    <xf numFmtId="0" fontId="6" fillId="0" borderId="0" xfId="0" applyFont="1" applyFill="1" applyBorder="1" applyAlignment="1">
      <alignment horizontal="left" vertical="center" wrapText="1" shrinkToFit="1" readingOrder="1"/>
    </xf>
    <xf numFmtId="0" fontId="18" fillId="0" borderId="0" xfId="0" applyFont="1"/>
    <xf numFmtId="0" fontId="8" fillId="0" borderId="9" xfId="0" applyFont="1" applyFill="1" applyBorder="1" applyAlignment="1">
      <alignment horizontal="left" vertical="center" readingOrder="2"/>
    </xf>
    <xf numFmtId="0" fontId="2" fillId="0" borderId="0" xfId="0" applyFont="1" applyBorder="1"/>
    <xf numFmtId="0" fontId="8" fillId="0" borderId="8" xfId="0" applyFont="1" applyBorder="1"/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5" xfId="0" applyFont="1" applyFill="1" applyBorder="1" applyAlignment="1">
      <alignment vertical="center" readingOrder="2"/>
    </xf>
    <xf numFmtId="0" fontId="27" fillId="0" borderId="0" xfId="10" applyFont="1" applyFill="1" applyAlignment="1">
      <alignment readingOrder="1"/>
    </xf>
    <xf numFmtId="0" fontId="28" fillId="0" borderId="0" xfId="10" applyFont="1" applyFill="1" applyAlignment="1">
      <alignment readingOrder="1"/>
    </xf>
    <xf numFmtId="0" fontId="18" fillId="0" borderId="0" xfId="10" applyFont="1" applyFill="1" applyAlignment="1">
      <alignment horizontal="center" readingOrder="1"/>
    </xf>
    <xf numFmtId="0" fontId="29" fillId="0" borderId="0" xfId="10" applyFont="1" applyFill="1" applyAlignment="1">
      <alignment horizontal="right" shrinkToFit="1" readingOrder="1"/>
    </xf>
    <xf numFmtId="0" fontId="30" fillId="0" borderId="0" xfId="0" applyFont="1" applyAlignment="1">
      <alignment horizontal="center"/>
    </xf>
    <xf numFmtId="0" fontId="8" fillId="2" borderId="9" xfId="0" applyFont="1" applyFill="1" applyBorder="1" applyAlignment="1">
      <alignment vertical="center" readingOrder="2"/>
    </xf>
    <xf numFmtId="0" fontId="8" fillId="2" borderId="5" xfId="0" applyFont="1" applyFill="1" applyBorder="1" applyAlignment="1">
      <alignment horizontal="left" vertical="center" readingOrder="1"/>
    </xf>
    <xf numFmtId="0" fontId="6" fillId="0" borderId="0" xfId="6" applyFont="1" applyFill="1" applyBorder="1" applyAlignment="1">
      <alignment horizontal="center" vertical="center" shrinkToFit="1" readingOrder="2"/>
    </xf>
    <xf numFmtId="0" fontId="8" fillId="0" borderId="4" xfId="6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0" xfId="0" applyFont="1" applyFill="1" applyBorder="1" applyAlignment="1">
      <alignment horizontal="right" vertical="center" shrinkToFit="1" readingOrder="2"/>
    </xf>
    <xf numFmtId="0" fontId="8" fillId="0" borderId="0" xfId="0" applyFont="1" applyFill="1" applyBorder="1" applyAlignment="1">
      <alignment vertical="center" shrinkToFit="1" readingOrder="1"/>
    </xf>
    <xf numFmtId="0" fontId="6" fillId="0" borderId="0" xfId="0" applyFont="1" applyFill="1" applyBorder="1" applyAlignment="1">
      <alignment horizontal="right" vertical="center" readingOrder="2"/>
    </xf>
    <xf numFmtId="0" fontId="8" fillId="0" borderId="9" xfId="0" applyFont="1" applyFill="1" applyBorder="1" applyAlignment="1">
      <alignment horizontal="right" vertical="center" readingOrder="2"/>
    </xf>
    <xf numFmtId="0" fontId="8" fillId="0" borderId="0" xfId="0" applyFont="1" applyFill="1" applyBorder="1" applyAlignment="1">
      <alignment vertical="center" shrinkToFit="1" readingOrder="1"/>
    </xf>
    <xf numFmtId="0" fontId="8" fillId="0" borderId="0" xfId="0" applyFont="1" applyFill="1" applyBorder="1" applyAlignment="1">
      <alignment horizontal="right" vertical="center" shrinkToFit="1" readingOrder="2"/>
    </xf>
    <xf numFmtId="0" fontId="19" fillId="0" borderId="0" xfId="0" applyFont="1" applyAlignment="1">
      <alignment vertical="center"/>
    </xf>
    <xf numFmtId="0" fontId="19" fillId="0" borderId="0" xfId="6" applyFont="1" applyBorder="1"/>
    <xf numFmtId="0" fontId="8" fillId="0" borderId="12" xfId="0" applyFont="1" applyFill="1" applyBorder="1" applyAlignment="1">
      <alignment horizontal="left" vertical="center" shrinkToFit="1" readingOrder="2"/>
    </xf>
    <xf numFmtId="0" fontId="8" fillId="0" borderId="0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7" xfId="0" applyFont="1" applyFill="1" applyBorder="1" applyAlignment="1">
      <alignment horizontal="right" vertical="center" readingOrder="2"/>
    </xf>
    <xf numFmtId="0" fontId="8" fillId="0" borderId="5" xfId="0" applyFont="1" applyBorder="1" applyAlignment="1">
      <alignment horizontal="left" vertical="center" readingOrder="1"/>
    </xf>
    <xf numFmtId="0" fontId="8" fillId="0" borderId="0" xfId="0" applyFont="1" applyBorder="1" applyAlignment="1">
      <alignment horizontal="left" vertical="center" readingOrder="1"/>
    </xf>
    <xf numFmtId="0" fontId="8" fillId="0" borderId="7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  <xf numFmtId="0" fontId="8" fillId="0" borderId="5" xfId="0" applyFont="1" applyFill="1" applyBorder="1" applyAlignment="1">
      <alignment horizontal="right" vertical="center" readingOrder="2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vertical="center" readingOrder="1"/>
    </xf>
    <xf numFmtId="0" fontId="8" fillId="0" borderId="0" xfId="0" applyFont="1" applyBorder="1" applyAlignment="1">
      <alignment horizontal="left" vertical="center" readingOrder="2"/>
    </xf>
    <xf numFmtId="0" fontId="8" fillId="2" borderId="4" xfId="2" applyFont="1" applyFill="1" applyBorder="1" applyAlignment="1">
      <alignment vertical="center" shrinkToFit="1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center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 shrinkToFit="1" readingOrder="2"/>
    </xf>
    <xf numFmtId="0" fontId="8" fillId="0" borderId="3" xfId="0" applyFont="1" applyFill="1" applyBorder="1" applyAlignment="1">
      <alignment horizontal="center" shrinkToFit="1" readingOrder="2"/>
    </xf>
    <xf numFmtId="0" fontId="8" fillId="0" borderId="5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vertical="center" readingOrder="2"/>
    </xf>
    <xf numFmtId="0" fontId="8" fillId="0" borderId="11" xfId="0" applyFont="1" applyBorder="1" applyAlignment="1">
      <alignment horizontal="left" vertical="center" readingOrder="1"/>
    </xf>
    <xf numFmtId="0" fontId="8" fillId="0" borderId="9" xfId="0" applyFont="1" applyFill="1" applyBorder="1" applyAlignment="1">
      <alignment vertical="center" readingOrder="2"/>
    </xf>
    <xf numFmtId="0" fontId="8" fillId="0" borderId="5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 applyAlignment="1">
      <alignment vertical="center" shrinkToFit="1" readingOrder="2"/>
    </xf>
    <xf numFmtId="0" fontId="8" fillId="0" borderId="0" xfId="0" applyFont="1" applyFill="1" applyBorder="1" applyAlignment="1">
      <alignment vertical="center" shrinkToFit="1" readingOrder="2"/>
    </xf>
    <xf numFmtId="0" fontId="8" fillId="0" borderId="6" xfId="0" applyFont="1" applyFill="1" applyBorder="1" applyAlignment="1">
      <alignment horizontal="right" vertical="center" readingOrder="2"/>
    </xf>
    <xf numFmtId="0" fontId="8" fillId="0" borderId="11" xfId="0" applyFont="1" applyFill="1" applyBorder="1" applyAlignment="1">
      <alignment horizontal="left" vertical="center" shrinkToFit="1" readingOrder="2"/>
    </xf>
    <xf numFmtId="0" fontId="8" fillId="0" borderId="9" xfId="0" applyFont="1" applyFill="1" applyBorder="1" applyAlignment="1">
      <alignment vertical="center" readingOrder="2"/>
    </xf>
    <xf numFmtId="0" fontId="8" fillId="0" borderId="5" xfId="0" applyFont="1" applyFill="1" applyBorder="1" applyAlignment="1">
      <alignment vertical="center" shrinkToFit="1" readingOrder="2"/>
    </xf>
    <xf numFmtId="0" fontId="8" fillId="0" borderId="0" xfId="0" applyFont="1" applyFill="1" applyBorder="1" applyAlignment="1">
      <alignment vertical="center" shrinkToFit="1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6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vertical="center"/>
    </xf>
    <xf numFmtId="0" fontId="8" fillId="0" borderId="4" xfId="6" applyFont="1" applyBorder="1" applyAlignment="1">
      <alignment vertical="center"/>
    </xf>
    <xf numFmtId="0" fontId="8" fillId="0" borderId="6" xfId="0" applyFont="1" applyFill="1" applyBorder="1" applyAlignment="1">
      <alignment vertical="center" readingOrder="2"/>
    </xf>
    <xf numFmtId="0" fontId="8" fillId="2" borderId="0" xfId="0" applyFont="1" applyFill="1" applyBorder="1" applyAlignment="1">
      <alignment horizontal="right" vertical="center" readingOrder="2"/>
    </xf>
    <xf numFmtId="0" fontId="8" fillId="2" borderId="9" xfId="0" applyFont="1" applyFill="1" applyBorder="1" applyAlignment="1">
      <alignment horizontal="right" vertical="center" readingOrder="2"/>
    </xf>
    <xf numFmtId="0" fontId="8" fillId="2" borderId="6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center" vertical="center" readingOrder="2"/>
    </xf>
    <xf numFmtId="0" fontId="8" fillId="2" borderId="9" xfId="2" applyFont="1" applyFill="1" applyBorder="1" applyAlignment="1">
      <alignment vertical="center" shrinkToFit="1" readingOrder="2"/>
    </xf>
    <xf numFmtId="0" fontId="8" fillId="2" borderId="9" xfId="2" applyFont="1" applyFill="1" applyBorder="1" applyAlignment="1">
      <alignment horizontal="left" vertical="center" readingOrder="1"/>
    </xf>
    <xf numFmtId="0" fontId="8" fillId="2" borderId="11" xfId="2" applyFont="1" applyFill="1" applyBorder="1" applyAlignment="1">
      <alignment horizontal="right" vertical="center" shrinkToFit="1" readingOrder="2"/>
    </xf>
    <xf numFmtId="0" fontId="8" fillId="2" borderId="0" xfId="2" applyFont="1" applyFill="1" applyBorder="1" applyAlignment="1">
      <alignment horizontal="right" vertical="center" shrinkToFit="1" readingOrder="2"/>
    </xf>
    <xf numFmtId="0" fontId="8" fillId="2" borderId="0" xfId="2" applyFont="1" applyFill="1" applyBorder="1" applyAlignment="1">
      <alignment vertical="center" shrinkToFit="1" readingOrder="2"/>
    </xf>
    <xf numFmtId="0" fontId="6" fillId="2" borderId="0" xfId="2" applyFont="1" applyFill="1" applyBorder="1" applyAlignment="1">
      <alignment vertical="center" readingOrder="2"/>
    </xf>
    <xf numFmtId="0" fontId="8" fillId="2" borderId="5" xfId="2" applyFont="1" applyFill="1" applyBorder="1" applyAlignment="1">
      <alignment horizontal="right" vertical="center" shrinkToFit="1" readingOrder="2"/>
    </xf>
    <xf numFmtId="0" fontId="6" fillId="2" borderId="1" xfId="2" applyFont="1" applyFill="1" applyBorder="1" applyAlignment="1">
      <alignment vertical="center" readingOrder="2"/>
    </xf>
    <xf numFmtId="0" fontId="8" fillId="2" borderId="9" xfId="2" applyFont="1" applyFill="1" applyBorder="1" applyAlignment="1">
      <alignment horizontal="left" vertical="center" readingOrder="2"/>
    </xf>
    <xf numFmtId="0" fontId="8" fillId="2" borderId="5" xfId="2" applyFont="1" applyFill="1" applyBorder="1" applyAlignment="1">
      <alignment vertical="center" shrinkToFit="1" readingOrder="2"/>
    </xf>
    <xf numFmtId="0" fontId="13" fillId="2" borderId="0" xfId="2" applyFont="1" applyFill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8" fillId="2" borderId="8" xfId="0" applyFont="1" applyFill="1" applyBorder="1" applyAlignment="1">
      <alignment vertical="center" readingOrder="2"/>
    </xf>
    <xf numFmtId="0" fontId="8" fillId="2" borderId="8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8" fillId="2" borderId="0" xfId="0" applyFont="1" applyFill="1" applyBorder="1" applyAlignment="1">
      <alignment horizontal="center" readingOrder="2"/>
    </xf>
    <xf numFmtId="0" fontId="8" fillId="2" borderId="5" xfId="0" applyFont="1" applyFill="1" applyBorder="1" applyAlignment="1">
      <alignment vertical="center" shrinkToFit="1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9" fillId="2" borderId="0" xfId="0" applyFont="1" applyFill="1" applyBorder="1" applyAlignment="1"/>
    <xf numFmtId="0" fontId="8" fillId="2" borderId="9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8" fillId="0" borderId="6" xfId="2" applyFont="1" applyFill="1" applyBorder="1" applyAlignment="1">
      <alignment horizontal="right" vertical="center" shrinkToFit="1" readingOrder="2"/>
    </xf>
    <xf numFmtId="0" fontId="8" fillId="2" borderId="9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0" fillId="2" borderId="0" xfId="0" applyFill="1"/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 shrinkToFit="1" readingOrder="2"/>
    </xf>
    <xf numFmtId="0" fontId="8" fillId="2" borderId="0" xfId="0" applyFont="1" applyFill="1" applyBorder="1" applyAlignment="1">
      <alignment horizontal="left" vertical="center" readingOrder="2"/>
    </xf>
    <xf numFmtId="0" fontId="6" fillId="2" borderId="0" xfId="0" applyFont="1" applyFill="1" applyBorder="1" applyAlignment="1">
      <alignment vertical="center" shrinkToFit="1" readingOrder="2"/>
    </xf>
    <xf numFmtId="0" fontId="6" fillId="2" borderId="1" xfId="0" applyFont="1" applyFill="1" applyBorder="1" applyAlignment="1">
      <alignment horizontal="left" vertical="center" readingOrder="1"/>
    </xf>
    <xf numFmtId="0" fontId="8" fillId="2" borderId="5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6" fillId="2" borderId="1" xfId="10" applyFont="1" applyFill="1" applyBorder="1" applyAlignment="1">
      <alignment horizontal="right" vertical="center" shrinkToFit="1"/>
    </xf>
    <xf numFmtId="0" fontId="6" fillId="2" borderId="1" xfId="10" applyFont="1" applyFill="1" applyBorder="1" applyAlignment="1">
      <alignment vertical="center" shrinkToFit="1"/>
    </xf>
    <xf numFmtId="0" fontId="6" fillId="2" borderId="0" xfId="10" applyFont="1" applyFill="1" applyAlignment="1">
      <alignment vertical="center" readingOrder="1"/>
    </xf>
    <xf numFmtId="0" fontId="8" fillId="2" borderId="5" xfId="10" applyFont="1" applyFill="1" applyBorder="1" applyAlignment="1">
      <alignment horizontal="right" vertical="center" readingOrder="2"/>
    </xf>
    <xf numFmtId="0" fontId="8" fillId="2" borderId="5" xfId="10" applyFont="1" applyFill="1" applyBorder="1" applyAlignment="1">
      <alignment vertical="center" readingOrder="2"/>
    </xf>
    <xf numFmtId="0" fontId="8" fillId="2" borderId="6" xfId="10" applyFont="1" applyFill="1" applyBorder="1" applyAlignment="1">
      <alignment horizontal="right" vertical="center" readingOrder="2"/>
    </xf>
    <xf numFmtId="0" fontId="29" fillId="2" borderId="0" xfId="10" applyFont="1" applyFill="1" applyAlignment="1">
      <alignment horizontal="right" shrinkToFit="1" readingOrder="1"/>
    </xf>
    <xf numFmtId="0" fontId="27" fillId="2" borderId="0" xfId="10" applyFont="1" applyFill="1" applyAlignment="1">
      <alignment readingOrder="1"/>
    </xf>
    <xf numFmtId="0" fontId="13" fillId="2" borderId="0" xfId="2" applyFont="1" applyFill="1" applyBorder="1" applyAlignment="1">
      <alignment vertical="center"/>
    </xf>
    <xf numFmtId="0" fontId="6" fillId="2" borderId="0" xfId="0" applyFont="1" applyFill="1" applyBorder="1" applyAlignment="1">
      <alignment horizontal="center" shrinkToFit="1" readingOrder="2"/>
    </xf>
    <xf numFmtId="0" fontId="6" fillId="2" borderId="3" xfId="0" applyFont="1" applyFill="1" applyBorder="1" applyAlignment="1">
      <alignment horizontal="center" shrinkToFit="1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8" fillId="0" borderId="6" xfId="0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8" fillId="2" borderId="14" xfId="10" applyFont="1" applyFill="1" applyBorder="1" applyAlignment="1">
      <alignment vertical="center" readingOrder="2"/>
    </xf>
    <xf numFmtId="0" fontId="6" fillId="2" borderId="0" xfId="0" applyFont="1" applyFill="1" applyBorder="1" applyAlignment="1">
      <alignment horizontal="center" shrinkToFit="1" readingOrder="2"/>
    </xf>
    <xf numFmtId="0" fontId="8" fillId="0" borderId="6" xfId="0" applyFont="1" applyBorder="1" applyAlignment="1">
      <alignment horizontal="left" vertical="center" readingOrder="1"/>
    </xf>
    <xf numFmtId="0" fontId="8" fillId="2" borderId="6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8" fillId="0" borderId="9" xfId="0" applyFont="1" applyFill="1" applyBorder="1" applyAlignment="1">
      <alignment vertical="center" readingOrder="2"/>
    </xf>
    <xf numFmtId="0" fontId="8" fillId="2" borderId="11" xfId="0" applyFont="1" applyFill="1" applyBorder="1" applyAlignment="1">
      <alignment horizontal="right" vertical="center" readingOrder="2"/>
    </xf>
    <xf numFmtId="0" fontId="8" fillId="0" borderId="6" xfId="0" applyFont="1" applyFill="1" applyBorder="1" applyAlignment="1">
      <alignment horizontal="left" vertical="center" shrinkToFit="1" readingOrder="2"/>
    </xf>
    <xf numFmtId="0" fontId="8" fillId="2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8" fillId="0" borderId="0" xfId="0" applyFont="1" applyFill="1" applyBorder="1" applyAlignment="1">
      <alignment horizontal="right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left" vertical="center" shrinkToFit="1" readingOrder="1"/>
    </xf>
    <xf numFmtId="0" fontId="8" fillId="2" borderId="6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shrinkToFit="1" readingOrder="2"/>
    </xf>
    <xf numFmtId="0" fontId="8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  <xf numFmtId="0" fontId="8" fillId="2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right" vertical="center" readingOrder="2"/>
    </xf>
    <xf numFmtId="0" fontId="5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8" fillId="0" borderId="0" xfId="0" applyFont="1"/>
    <xf numFmtId="0" fontId="8" fillId="0" borderId="4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 applyAlignment="1">
      <alignment vertical="center" shrinkToFit="1" readingOrder="2"/>
    </xf>
    <xf numFmtId="0" fontId="8" fillId="0" borderId="12" xfId="0" applyFont="1" applyFill="1" applyBorder="1" applyAlignment="1">
      <alignment horizontal="right" vertical="center" shrinkToFit="1" readingOrder="2"/>
    </xf>
    <xf numFmtId="0" fontId="8" fillId="0" borderId="5" xfId="0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4" xfId="0" applyFont="1" applyFill="1" applyBorder="1" applyAlignment="1">
      <alignment horizontal="right" vertical="center" readingOrder="2"/>
    </xf>
    <xf numFmtId="0" fontId="8" fillId="0" borderId="6" xfId="0" applyFont="1" applyFill="1" applyBorder="1" applyAlignment="1">
      <alignment horizontal="right" vertical="center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8" fillId="0" borderId="10" xfId="0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8" fillId="0" borderId="9" xfId="0" applyFont="1" applyFill="1" applyBorder="1" applyAlignment="1">
      <alignment vertical="center" readingOrder="2"/>
    </xf>
    <xf numFmtId="0" fontId="8" fillId="0" borderId="8" xfId="0" applyFont="1" applyFill="1" applyBorder="1" applyAlignment="1">
      <alignment vertical="center" readingOrder="2"/>
    </xf>
    <xf numFmtId="0" fontId="8" fillId="0" borderId="0" xfId="0" applyFont="1" applyFill="1" applyBorder="1" applyAlignment="1">
      <alignment vertical="center"/>
    </xf>
    <xf numFmtId="0" fontId="8" fillId="0" borderId="5" xfId="2" applyFont="1" applyFill="1" applyBorder="1" applyAlignment="1">
      <alignment vertical="center" shrinkToFit="1" readingOrder="2"/>
    </xf>
    <xf numFmtId="0" fontId="8" fillId="2" borderId="6" xfId="2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right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0" xfId="0" applyFont="1" applyBorder="1" applyAlignment="1">
      <alignment horizontal="left" vertical="center" readingOrder="1"/>
    </xf>
    <xf numFmtId="0" fontId="8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right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6" fillId="2" borderId="1" xfId="0" applyFont="1" applyFill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readingOrder="2"/>
    </xf>
    <xf numFmtId="0" fontId="8" fillId="0" borderId="0" xfId="0" applyFont="1" applyFill="1" applyBorder="1" applyAlignment="1">
      <alignment vertical="center" shrinkToFit="1" readingOrder="1"/>
    </xf>
    <xf numFmtId="0" fontId="8" fillId="0" borderId="0" xfId="0" applyFont="1" applyBorder="1" applyAlignment="1">
      <alignment vertical="center"/>
    </xf>
    <xf numFmtId="0" fontId="8" fillId="2" borderId="6" xfId="10" applyFont="1" applyFill="1" applyBorder="1" applyAlignment="1">
      <alignment horizontal="left" vertical="center" readingOrder="1"/>
    </xf>
    <xf numFmtId="0" fontId="8" fillId="2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indent="4"/>
    </xf>
    <xf numFmtId="0" fontId="33" fillId="0" borderId="4" xfId="0" applyFont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readingOrder="2"/>
    </xf>
    <xf numFmtId="0" fontId="8" fillId="2" borderId="11" xfId="2" applyFont="1" applyFill="1" applyBorder="1" applyAlignment="1">
      <alignment vertical="center" shrinkToFit="1" readingOrder="2"/>
    </xf>
    <xf numFmtId="0" fontId="8" fillId="2" borderId="11" xfId="2" applyFont="1" applyFill="1" applyBorder="1" applyAlignment="1">
      <alignment horizontal="left" vertical="center" readingOrder="1"/>
    </xf>
    <xf numFmtId="0" fontId="8" fillId="0" borderId="6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right" vertical="center" readingOrder="2"/>
    </xf>
    <xf numFmtId="0" fontId="8" fillId="0" borderId="0" xfId="0" applyFont="1" applyFill="1" applyBorder="1" applyAlignment="1">
      <alignment vertical="center" readingOrder="2"/>
    </xf>
    <xf numFmtId="0" fontId="8" fillId="2" borderId="10" xfId="2" applyFont="1" applyFill="1" applyBorder="1" applyAlignment="1">
      <alignment vertical="center" shrinkToFit="1" readingOrder="2"/>
    </xf>
    <xf numFmtId="0" fontId="8" fillId="0" borderId="0" xfId="0" applyFont="1" applyFill="1" applyBorder="1" applyAlignment="1">
      <alignment horizontal="right" vertical="center" readingOrder="2"/>
    </xf>
    <xf numFmtId="0" fontId="8" fillId="0" borderId="6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 applyAlignment="1">
      <alignment horizontal="right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11" xfId="0" applyFont="1" applyFill="1" applyBorder="1" applyAlignment="1">
      <alignment horizontal="right" vertical="center" readingOrder="2"/>
    </xf>
    <xf numFmtId="0" fontId="8" fillId="2" borderId="4" xfId="0" applyFont="1" applyFill="1" applyBorder="1" applyAlignment="1">
      <alignment horizontal="right" vertical="center" readingOrder="2"/>
    </xf>
    <xf numFmtId="0" fontId="8" fillId="2" borderId="5" xfId="0" applyFont="1" applyFill="1" applyBorder="1" applyAlignment="1">
      <alignment vertical="center" readingOrder="2"/>
    </xf>
    <xf numFmtId="0" fontId="8" fillId="0" borderId="6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 readingOrder="1"/>
    </xf>
    <xf numFmtId="0" fontId="8" fillId="0" borderId="4" xfId="0" applyFont="1" applyFill="1" applyBorder="1" applyAlignment="1">
      <alignment vertical="center" shrinkToFit="1" readingOrder="2"/>
    </xf>
    <xf numFmtId="0" fontId="8" fillId="0" borderId="5" xfId="0" applyFont="1" applyFill="1" applyBorder="1" applyAlignment="1">
      <alignment horizontal="right" vertical="center" shrinkToFit="1" readingOrder="2"/>
    </xf>
    <xf numFmtId="0" fontId="8" fillId="0" borderId="6" xfId="0" applyFont="1" applyFill="1" applyBorder="1" applyAlignment="1">
      <alignment horizontal="left" vertical="center" shrinkToFit="1" readingOrder="2"/>
    </xf>
    <xf numFmtId="0" fontId="8" fillId="2" borderId="11" xfId="0" applyFont="1" applyFill="1" applyBorder="1" applyAlignment="1">
      <alignment vertical="center" shrinkToFit="1" readingOrder="2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right" vertical="center" shrinkToFit="1" readingOrder="2"/>
    </xf>
    <xf numFmtId="0" fontId="8" fillId="0" borderId="11" xfId="0" applyFont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shrinkToFit="1" readingOrder="2"/>
    </xf>
    <xf numFmtId="0" fontId="8" fillId="0" borderId="9" xfId="0" applyFont="1" applyFill="1" applyBorder="1" applyAlignment="1">
      <alignment vertical="center" readingOrder="2"/>
    </xf>
    <xf numFmtId="0" fontId="34" fillId="0" borderId="0" xfId="2" applyFont="1" applyAlignment="1">
      <alignment vertical="center"/>
    </xf>
    <xf numFmtId="0" fontId="6" fillId="2" borderId="0" xfId="0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readingOrder="2"/>
    </xf>
    <xf numFmtId="0" fontId="6" fillId="2" borderId="1" xfId="0" applyFont="1" applyFill="1" applyBorder="1" applyAlignment="1">
      <alignment horizontal="left" vertical="center" readingOrder="1"/>
    </xf>
    <xf numFmtId="0" fontId="6" fillId="2" borderId="0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7" xfId="0" applyFont="1" applyFill="1" applyBorder="1" applyAlignment="1">
      <alignment horizontal="right" vertical="center" readingOrder="2"/>
    </xf>
    <xf numFmtId="0" fontId="8" fillId="0" borderId="4" xfId="0" applyFont="1" applyBorder="1" applyAlignment="1">
      <alignment horizontal="left" vertical="center" readingOrder="1"/>
    </xf>
    <xf numFmtId="0" fontId="8" fillId="0" borderId="5" xfId="0" applyFont="1" applyFill="1" applyBorder="1" applyAlignment="1">
      <alignment horizontal="right" vertical="center" readingOrder="2"/>
    </xf>
    <xf numFmtId="0" fontId="8" fillId="0" borderId="4" xfId="0" applyFont="1" applyFill="1" applyBorder="1" applyAlignment="1">
      <alignment vertical="center" readingOrder="2"/>
    </xf>
    <xf numFmtId="0" fontId="18" fillId="2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shrinkToFit="1" readingOrder="2"/>
    </xf>
    <xf numFmtId="0" fontId="8" fillId="0" borderId="4" xfId="0" applyFont="1" applyFill="1" applyBorder="1" applyAlignment="1">
      <alignment horizontal="right" vertical="center" readingOrder="2"/>
    </xf>
    <xf numFmtId="0" fontId="8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0" fontId="10" fillId="0" borderId="0" xfId="2" applyFont="1"/>
    <xf numFmtId="0" fontId="6" fillId="0" borderId="0" xfId="2" applyFont="1" applyFill="1" applyBorder="1" applyAlignment="1">
      <alignment vertical="center" shrinkToFit="1" readingOrder="2"/>
    </xf>
    <xf numFmtId="0" fontId="6" fillId="0" borderId="0" xfId="2" applyFont="1" applyFill="1" applyBorder="1" applyAlignment="1">
      <alignment horizontal="center" vertical="center" shrinkToFit="1" readingOrder="2"/>
    </xf>
    <xf numFmtId="0" fontId="6" fillId="0" borderId="0" xfId="2" applyFont="1" applyFill="1" applyBorder="1" applyAlignment="1">
      <alignment vertical="center" shrinkToFit="1" readingOrder="1"/>
    </xf>
    <xf numFmtId="0" fontId="4" fillId="0" borderId="0" xfId="2" applyFont="1"/>
    <xf numFmtId="0" fontId="8" fillId="0" borderId="9" xfId="2" applyFont="1" applyFill="1" applyBorder="1" applyAlignment="1">
      <alignment horizontal="right" vertical="center" readingOrder="2"/>
    </xf>
    <xf numFmtId="0" fontId="8" fillId="0" borderId="0" xfId="2" applyFont="1" applyFill="1" applyBorder="1" applyAlignment="1">
      <alignment vertical="center" readingOrder="2"/>
    </xf>
    <xf numFmtId="0" fontId="8" fillId="0" borderId="9" xfId="2" applyFont="1" applyBorder="1" applyAlignment="1">
      <alignment vertical="center"/>
    </xf>
    <xf numFmtId="0" fontId="5" fillId="0" borderId="0" xfId="2" applyFont="1"/>
    <xf numFmtId="0" fontId="8" fillId="0" borderId="10" xfId="2" applyFont="1" applyFill="1" applyBorder="1" applyAlignment="1">
      <alignment horizontal="right" vertical="center" shrinkToFit="1" readingOrder="2"/>
    </xf>
    <xf numFmtId="0" fontId="8" fillId="0" borderId="10" xfId="2" applyFont="1" applyBorder="1"/>
    <xf numFmtId="0" fontId="8" fillId="0" borderId="6" xfId="2" applyFont="1" applyBorder="1" applyAlignment="1">
      <alignment horizontal="left" vertical="center"/>
    </xf>
    <xf numFmtId="0" fontId="8" fillId="0" borderId="0" xfId="2" applyFont="1"/>
    <xf numFmtId="0" fontId="9" fillId="0" borderId="0" xfId="2" applyFont="1"/>
    <xf numFmtId="0" fontId="8" fillId="0" borderId="4" xfId="6" applyFont="1" applyBorder="1" applyAlignment="1">
      <alignment horizontal="left" vertical="center"/>
    </xf>
    <xf numFmtId="0" fontId="35" fillId="0" borderId="4" xfId="0" applyFont="1" applyBorder="1" applyAlignment="1">
      <alignment horizontal="left"/>
    </xf>
    <xf numFmtId="0" fontId="8" fillId="0" borderId="8" xfId="0" applyFont="1" applyBorder="1" applyAlignment="1">
      <alignment horizontal="left" vertical="center" readingOrder="1"/>
    </xf>
    <xf numFmtId="0" fontId="8" fillId="0" borderId="5" xfId="0" applyFont="1" applyFill="1" applyBorder="1" applyAlignment="1">
      <alignment horizontal="left" vertical="center" shrinkToFit="1" readingOrder="1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36" fillId="0" borderId="4" xfId="0" applyFont="1" applyBorder="1"/>
    <xf numFmtId="0" fontId="8" fillId="0" borderId="0" xfId="2" applyFont="1" applyAlignment="1">
      <alignment vertical="center"/>
    </xf>
    <xf numFmtId="0" fontId="8" fillId="2" borderId="4" xfId="2" applyFont="1" applyFill="1" applyBorder="1" applyAlignment="1">
      <alignment horizontal="left" vertical="center" wrapText="1" readingOrder="1"/>
    </xf>
    <xf numFmtId="0" fontId="6" fillId="0" borderId="0" xfId="2" applyFont="1" applyFill="1" applyBorder="1" applyAlignment="1">
      <alignment horizontal="center" vertical="center" readingOrder="2"/>
    </xf>
    <xf numFmtId="0" fontId="6" fillId="0" borderId="0" xfId="2" applyFont="1" applyFill="1" applyBorder="1" applyAlignment="1">
      <alignment horizontal="center" vertical="center" readingOrder="2"/>
    </xf>
    <xf numFmtId="0" fontId="8" fillId="2" borderId="4" xfId="2" applyFont="1" applyFill="1" applyBorder="1" applyAlignment="1">
      <alignment horizontal="center" vertical="center" shrinkToFit="1" readingOrder="2"/>
    </xf>
    <xf numFmtId="0" fontId="8" fillId="2" borderId="4" xfId="2" applyFont="1" applyFill="1" applyBorder="1" applyAlignment="1">
      <alignment horizontal="center" vertical="center" wrapText="1" shrinkToFit="1" readingOrder="2"/>
    </xf>
    <xf numFmtId="0" fontId="13" fillId="0" borderId="0" xfId="2" applyFont="1" applyBorder="1" applyAlignment="1">
      <alignment vertical="center"/>
    </xf>
    <xf numFmtId="0" fontId="6" fillId="2" borderId="0" xfId="2" applyFont="1" applyFill="1" applyBorder="1" applyAlignment="1">
      <alignment vertical="center" wrapText="1" shrinkToFit="1" readingOrder="2"/>
    </xf>
    <xf numFmtId="0" fontId="8" fillId="2" borderId="0" xfId="2" applyFont="1" applyFill="1" applyBorder="1" applyAlignment="1">
      <alignment vertical="center" wrapText="1" shrinkToFit="1" readingOrder="2"/>
    </xf>
    <xf numFmtId="0" fontId="8" fillId="0" borderId="4" xfId="0" applyFont="1" applyBorder="1" applyAlignment="1">
      <alignment horizontal="left" vertical="center" wrapText="1" readingOrder="1"/>
    </xf>
    <xf numFmtId="0" fontId="8" fillId="2" borderId="7" xfId="2" applyFont="1" applyFill="1" applyBorder="1" applyAlignment="1">
      <alignment horizontal="center" vertical="center" wrapText="1" shrinkToFit="1" readingOrder="2"/>
    </xf>
    <xf numFmtId="0" fontId="8" fillId="2" borderId="0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6" fillId="0" borderId="0" xfId="2" applyFont="1" applyFill="1" applyBorder="1" applyAlignment="1">
      <alignment horizontal="center" vertical="center" readingOrder="2"/>
    </xf>
    <xf numFmtId="0" fontId="8" fillId="2" borderId="5" xfId="2" applyFont="1" applyFill="1" applyBorder="1" applyAlignment="1">
      <alignment horizontal="center" vertical="center" shrinkToFit="1" readingOrder="2"/>
    </xf>
    <xf numFmtId="0" fontId="8" fillId="2" borderId="0" xfId="2" applyFont="1" applyFill="1" applyBorder="1" applyAlignment="1">
      <alignment horizontal="center" vertical="center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3" xfId="0" applyFont="1" applyFill="1" applyBorder="1" applyAlignment="1">
      <alignment horizontal="center" vertical="center" shrinkToFit="1" readingOrder="2"/>
    </xf>
    <xf numFmtId="0" fontId="6" fillId="0" borderId="0" xfId="2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right" vertical="center" readingOrder="2"/>
    </xf>
    <xf numFmtId="0" fontId="6" fillId="2" borderId="0" xfId="0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vertical="center" readingOrder="2"/>
    </xf>
    <xf numFmtId="0" fontId="18" fillId="0" borderId="4" xfId="0" applyFont="1" applyBorder="1" applyAlignment="1">
      <alignment horizontal="left" vertical="center" wrapText="1" readingOrder="1"/>
    </xf>
    <xf numFmtId="0" fontId="5" fillId="0" borderId="0" xfId="2" applyFont="1"/>
    <xf numFmtId="0" fontId="8" fillId="2" borderId="8" xfId="0" applyFont="1" applyFill="1" applyBorder="1" applyAlignment="1">
      <alignment horizontal="center" vertical="center" readingOrder="2"/>
    </xf>
    <xf numFmtId="0" fontId="8" fillId="2" borderId="4" xfId="0" applyFont="1" applyFill="1" applyBorder="1" applyAlignment="1">
      <alignment horizontal="center" vertical="center" readingOrder="2"/>
    </xf>
    <xf numFmtId="0" fontId="8" fillId="0" borderId="0" xfId="6" applyFont="1" applyFill="1" applyBorder="1" applyAlignment="1">
      <alignment horizontal="center" vertical="center" shrinkToFit="1" readingOrder="2"/>
    </xf>
    <xf numFmtId="0" fontId="8" fillId="0" borderId="3" xfId="0" applyFont="1" applyFill="1" applyBorder="1" applyAlignment="1">
      <alignment horizontal="center" vertical="center" readingOrder="2"/>
    </xf>
    <xf numFmtId="0" fontId="8" fillId="0" borderId="4" xfId="6" applyFont="1" applyFill="1" applyBorder="1" applyAlignment="1">
      <alignment horizontal="center" vertical="center" shrinkToFit="1" readingOrder="2"/>
    </xf>
    <xf numFmtId="0" fontId="8" fillId="0" borderId="6" xfId="0" applyFont="1" applyFill="1" applyBorder="1" applyAlignment="1">
      <alignment horizontal="center" vertical="center" shrinkToFit="1" readingOrder="2"/>
    </xf>
    <xf numFmtId="0" fontId="8" fillId="0" borderId="5" xfId="6" applyFont="1" applyFill="1" applyBorder="1" applyAlignment="1">
      <alignment horizontal="center" vertical="center" shrinkToFit="1" readingOrder="2"/>
    </xf>
    <xf numFmtId="0" fontId="8" fillId="0" borderId="4" xfId="2" applyFont="1" applyFill="1" applyBorder="1" applyAlignment="1">
      <alignment horizontal="center" vertical="center" shrinkToFit="1" readingOrder="2"/>
    </xf>
    <xf numFmtId="0" fontId="8" fillId="2" borderId="11" xfId="2" applyFont="1" applyFill="1" applyBorder="1" applyAlignment="1">
      <alignment horizontal="center" vertical="center" shrinkToFit="1" readingOrder="2"/>
    </xf>
    <xf numFmtId="0" fontId="8" fillId="0" borderId="11" xfId="2" applyFont="1" applyFill="1" applyBorder="1" applyAlignment="1">
      <alignment horizontal="center" vertical="center" shrinkToFit="1" readingOrder="2"/>
    </xf>
    <xf numFmtId="0" fontId="8" fillId="0" borderId="7" xfId="0" applyFont="1" applyBorder="1" applyAlignment="1">
      <alignment horizontal="left" vertical="center" readingOrder="2"/>
    </xf>
    <xf numFmtId="0" fontId="8" fillId="0" borderId="6" xfId="2" applyFont="1" applyFill="1" applyBorder="1" applyAlignment="1">
      <alignment horizontal="center" vertical="center" shrinkToFit="1" readingOrder="2"/>
    </xf>
    <xf numFmtId="0" fontId="8" fillId="0" borderId="5" xfId="2" applyFont="1" applyFill="1" applyBorder="1" applyAlignment="1">
      <alignment horizontal="center" vertical="center" shrinkToFit="1" readingOrder="2"/>
    </xf>
    <xf numFmtId="0" fontId="8" fillId="2" borderId="10" xfId="2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readingOrder="2"/>
    </xf>
    <xf numFmtId="0" fontId="8" fillId="2" borderId="6" xfId="0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center" vertical="center" shrinkToFit="1" readingOrder="2"/>
    </xf>
    <xf numFmtId="0" fontId="8" fillId="0" borderId="7" xfId="0" applyFont="1" applyFill="1" applyBorder="1" applyAlignment="1">
      <alignment horizontal="center" vertical="center" readingOrder="2"/>
    </xf>
    <xf numFmtId="0" fontId="8" fillId="2" borderId="5" xfId="0" applyFont="1" applyFill="1" applyBorder="1" applyAlignment="1">
      <alignment horizontal="center" vertical="center" shrinkToFit="1" readingOrder="2"/>
    </xf>
    <xf numFmtId="0" fontId="8" fillId="0" borderId="11" xfId="0" applyFont="1" applyFill="1" applyBorder="1" applyAlignment="1">
      <alignment horizontal="center" vertical="center" shrinkToFit="1" readingOrder="2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 readingOrder="2"/>
    </xf>
    <xf numFmtId="0" fontId="8" fillId="0" borderId="10" xfId="0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shrinkToFit="1" readingOrder="2"/>
    </xf>
    <xf numFmtId="0" fontId="8" fillId="0" borderId="10" xfId="2" applyFont="1" applyFill="1" applyBorder="1" applyAlignment="1">
      <alignment horizontal="center" vertical="center" shrinkToFit="1" readingOrder="2"/>
    </xf>
    <xf numFmtId="0" fontId="8" fillId="0" borderId="4" xfId="2" applyFont="1" applyFill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 readingOrder="2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2" borderId="5" xfId="10" applyFont="1" applyFill="1" applyBorder="1" applyAlignment="1">
      <alignment horizontal="center" vertical="center"/>
    </xf>
    <xf numFmtId="0" fontId="8" fillId="2" borderId="6" xfId="1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readingOrder="1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2"/>
    </xf>
    <xf numFmtId="0" fontId="8" fillId="2" borderId="6" xfId="2" applyFont="1" applyFill="1" applyBorder="1" applyAlignment="1">
      <alignment horizontal="center" vertical="center" shrinkToFit="1" readingOrder="2"/>
    </xf>
    <xf numFmtId="0" fontId="8" fillId="2" borderId="11" xfId="0" applyFont="1" applyFill="1" applyBorder="1" applyAlignment="1">
      <alignment horizontal="center" vertical="center" shrinkToFit="1" readingOrder="2"/>
    </xf>
    <xf numFmtId="0" fontId="8" fillId="0" borderId="6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readingOrder="2"/>
    </xf>
    <xf numFmtId="0" fontId="8" fillId="0" borderId="0" xfId="14" applyFont="1" applyAlignment="1">
      <alignment vertical="center"/>
    </xf>
    <xf numFmtId="0" fontId="8" fillId="4" borderId="0" xfId="14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8" fillId="0" borderId="18" xfId="0" applyFont="1" applyBorder="1"/>
    <xf numFmtId="0" fontId="8" fillId="2" borderId="4" xfId="0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center" vertical="center" shrinkToFit="1" readingOrder="2"/>
    </xf>
    <xf numFmtId="0" fontId="8" fillId="2" borderId="7" xfId="2" applyFont="1" applyFill="1" applyBorder="1" applyAlignment="1">
      <alignment horizontal="center" vertical="center" shrinkToFit="1" readingOrder="2"/>
    </xf>
    <xf numFmtId="0" fontId="8" fillId="2" borderId="0" xfId="2" applyFont="1" applyFill="1" applyBorder="1" applyAlignment="1">
      <alignment horizontal="center" vertical="center" shrinkToFit="1" readingOrder="2"/>
    </xf>
    <xf numFmtId="0" fontId="6" fillId="2" borderId="3" xfId="2" applyFont="1" applyFill="1" applyBorder="1" applyAlignment="1">
      <alignment horizontal="center" vertical="center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13" fillId="0" borderId="0" xfId="2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4" xfId="0" applyFont="1" applyFill="1" applyBorder="1" applyAlignment="1">
      <alignment horizontal="center" vertical="center" readingOrder="2"/>
    </xf>
    <xf numFmtId="0" fontId="8" fillId="0" borderId="0" xfId="6" applyFont="1" applyFill="1" applyBorder="1" applyAlignment="1">
      <alignment vertical="center" shrinkToFit="1" readingOrder="2"/>
    </xf>
    <xf numFmtId="0" fontId="8" fillId="2" borderId="4" xfId="2" applyFont="1" applyFill="1" applyBorder="1" applyAlignment="1">
      <alignment horizontal="left" vertical="center" shrinkToFit="1" readingOrder="2"/>
    </xf>
    <xf numFmtId="0" fontId="8" fillId="2" borderId="5" xfId="2" applyFont="1" applyFill="1" applyBorder="1" applyAlignment="1">
      <alignment horizontal="center" vertical="center" wrapText="1" shrinkToFit="1" readingOrder="2"/>
    </xf>
    <xf numFmtId="0" fontId="8" fillId="2" borderId="5" xfId="2" applyFont="1" applyFill="1" applyBorder="1" applyAlignment="1">
      <alignment horizontal="left" vertical="center" shrinkToFit="1" readingOrder="2"/>
    </xf>
    <xf numFmtId="0" fontId="13" fillId="0" borderId="6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shrinkToFit="1" readingOrder="2"/>
    </xf>
    <xf numFmtId="0" fontId="8" fillId="2" borderId="3" xfId="2" applyFont="1" applyFill="1" applyBorder="1" applyAlignment="1">
      <alignment horizontal="center" vertical="center" wrapText="1" shrinkToFit="1" readingOrder="2"/>
    </xf>
    <xf numFmtId="0" fontId="8" fillId="0" borderId="3" xfId="6" applyFont="1" applyFill="1" applyBorder="1" applyAlignment="1">
      <alignment horizontal="center" vertical="center" shrinkToFit="1" readingOrder="2"/>
    </xf>
    <xf numFmtId="0" fontId="8" fillId="2" borderId="19" xfId="2" applyFont="1" applyFill="1" applyBorder="1" applyAlignment="1">
      <alignment horizontal="center" vertical="center" wrapText="1" shrinkToFit="1" readingOrder="2"/>
    </xf>
    <xf numFmtId="0" fontId="13" fillId="0" borderId="19" xfId="2" applyFont="1" applyBorder="1" applyAlignment="1">
      <alignment horizontal="center" vertical="center"/>
    </xf>
    <xf numFmtId="0" fontId="8" fillId="2" borderId="7" xfId="2" applyFont="1" applyFill="1" applyBorder="1" applyAlignment="1">
      <alignment horizontal="right" vertical="center" shrinkToFit="1" readingOrder="2"/>
    </xf>
    <xf numFmtId="0" fontId="8" fillId="2" borderId="7" xfId="2" applyFont="1" applyFill="1" applyBorder="1" applyAlignment="1">
      <alignment horizontal="left" vertical="center" shrinkToFit="1" readingOrder="2"/>
    </xf>
    <xf numFmtId="0" fontId="13" fillId="2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readingOrder="2"/>
    </xf>
    <xf numFmtId="0" fontId="6" fillId="0" borderId="1" xfId="2" applyFont="1" applyFill="1" applyBorder="1" applyAlignment="1">
      <alignment horizontal="center" vertical="center" readingOrder="2"/>
    </xf>
    <xf numFmtId="0" fontId="13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2" fillId="0" borderId="0" xfId="2"/>
    <xf numFmtId="0" fontId="40" fillId="0" borderId="0" xfId="2" applyFont="1"/>
    <xf numFmtId="0" fontId="39" fillId="0" borderId="0" xfId="2" applyFont="1" applyAlignment="1">
      <alignment horizontal="right"/>
    </xf>
    <xf numFmtId="0" fontId="40" fillId="0" borderId="0" xfId="2" applyFont="1" applyAlignment="1">
      <alignment horizontal="left"/>
    </xf>
    <xf numFmtId="0" fontId="6" fillId="0" borderId="0" xfId="14" applyFont="1" applyFill="1" applyBorder="1" applyAlignment="1">
      <alignment vertical="center" readingOrder="2"/>
    </xf>
    <xf numFmtId="0" fontId="6" fillId="0" borderId="0" xfId="14" applyFont="1" applyFill="1" applyBorder="1" applyAlignment="1">
      <alignment horizontal="center" vertical="center" readingOrder="2"/>
    </xf>
    <xf numFmtId="0" fontId="6" fillId="0" borderId="0" xfId="14" applyFont="1" applyAlignment="1">
      <alignment vertical="center"/>
    </xf>
    <xf numFmtId="0" fontId="8" fillId="2" borderId="4" xfId="14" applyFont="1" applyFill="1" applyBorder="1" applyAlignment="1">
      <alignment horizontal="center" vertical="center" wrapText="1" shrinkToFit="1" readingOrder="2"/>
    </xf>
    <xf numFmtId="0" fontId="18" fillId="2" borderId="4" xfId="14" applyFont="1" applyFill="1" applyBorder="1" applyAlignment="1">
      <alignment horizontal="center" vertical="center" wrapText="1" shrinkToFit="1" readingOrder="2"/>
    </xf>
    <xf numFmtId="0" fontId="11" fillId="2" borderId="10" xfId="14" applyFont="1" applyFill="1" applyBorder="1" applyAlignment="1">
      <alignment horizontal="center" vertical="center" wrapText="1" shrinkToFit="1" readingOrder="2"/>
    </xf>
    <xf numFmtId="0" fontId="18" fillId="0" borderId="10" xfId="2" applyFont="1" applyBorder="1" applyAlignment="1">
      <alignment horizontal="center" vertical="center" wrapText="1"/>
    </xf>
    <xf numFmtId="0" fontId="8" fillId="2" borderId="9" xfId="14" applyFont="1" applyFill="1" applyBorder="1" applyAlignment="1">
      <alignment horizontal="right" vertical="center" shrinkToFit="1" readingOrder="2"/>
    </xf>
    <xf numFmtId="0" fontId="8" fillId="2" borderId="9" xfId="14" applyFont="1" applyFill="1" applyBorder="1" applyAlignment="1">
      <alignment horizontal="center" vertical="center" shrinkToFit="1" readingOrder="2"/>
    </xf>
    <xf numFmtId="0" fontId="8" fillId="0" borderId="9" xfId="14" applyFont="1" applyBorder="1" applyAlignment="1">
      <alignment horizontal="center" vertical="center"/>
    </xf>
    <xf numFmtId="0" fontId="8" fillId="2" borderId="9" xfId="14" applyFont="1" applyFill="1" applyBorder="1" applyAlignment="1">
      <alignment horizontal="left" vertical="center" shrinkToFit="1" readingOrder="2"/>
    </xf>
    <xf numFmtId="0" fontId="8" fillId="2" borderId="7" xfId="14" applyFont="1" applyFill="1" applyBorder="1" applyAlignment="1">
      <alignment horizontal="center" vertical="center" shrinkToFit="1" readingOrder="2"/>
    </xf>
    <xf numFmtId="0" fontId="8" fillId="0" borderId="7" xfId="14" applyFont="1" applyBorder="1" applyAlignment="1">
      <alignment horizontal="center" vertical="center"/>
    </xf>
    <xf numFmtId="0" fontId="8" fillId="2" borderId="7" xfId="14" applyFont="1" applyFill="1" applyBorder="1" applyAlignment="1">
      <alignment horizontal="left" vertical="center" shrinkToFit="1" readingOrder="2"/>
    </xf>
    <xf numFmtId="0" fontId="8" fillId="2" borderId="4" xfId="14" applyFont="1" applyFill="1" applyBorder="1" applyAlignment="1">
      <alignment horizontal="center" vertical="center" shrinkToFit="1" readingOrder="2"/>
    </xf>
    <xf numFmtId="0" fontId="8" fillId="0" borderId="4" xfId="14" applyFont="1" applyBorder="1" applyAlignment="1">
      <alignment horizontal="center" vertical="center"/>
    </xf>
    <xf numFmtId="0" fontId="8" fillId="2" borderId="4" xfId="14" applyFont="1" applyFill="1" applyBorder="1" applyAlignment="1">
      <alignment horizontal="left" vertical="center" shrinkToFit="1" readingOrder="2"/>
    </xf>
    <xf numFmtId="0" fontId="8" fillId="2" borderId="5" xfId="14" applyFont="1" applyFill="1" applyBorder="1" applyAlignment="1">
      <alignment horizontal="center" vertical="center" shrinkToFit="1" readingOrder="2"/>
    </xf>
    <xf numFmtId="0" fontId="8" fillId="0" borderId="5" xfId="14" applyFont="1" applyBorder="1" applyAlignment="1">
      <alignment horizontal="center" vertical="center"/>
    </xf>
    <xf numFmtId="0" fontId="8" fillId="2" borderId="5" xfId="14" applyFont="1" applyFill="1" applyBorder="1" applyAlignment="1">
      <alignment horizontal="left" vertical="center" shrinkToFit="1" readingOrder="2"/>
    </xf>
    <xf numFmtId="0" fontId="8" fillId="0" borderId="6" xfId="14" applyFont="1" applyBorder="1" applyAlignment="1">
      <alignment vertical="center"/>
    </xf>
    <xf numFmtId="0" fontId="8" fillId="0" borderId="6" xfId="14" applyFont="1" applyBorder="1" applyAlignment="1">
      <alignment horizontal="center" vertical="center" readingOrder="2"/>
    </xf>
    <xf numFmtId="0" fontId="8" fillId="0" borderId="6" xfId="14" applyFont="1" applyBorder="1" applyAlignment="1">
      <alignment horizontal="center" vertical="center"/>
    </xf>
    <xf numFmtId="0" fontId="8" fillId="2" borderId="6" xfId="14" applyFont="1" applyFill="1" applyBorder="1" applyAlignment="1">
      <alignment horizontal="left" vertical="center" shrinkToFit="1" readingOrder="2"/>
    </xf>
    <xf numFmtId="0" fontId="8" fillId="2" borderId="18" xfId="14" applyFont="1" applyFill="1" applyBorder="1" applyAlignment="1">
      <alignment vertical="center" wrapText="1" shrinkToFit="1" readingOrder="2"/>
    </xf>
    <xf numFmtId="0" fontId="8" fillId="0" borderId="0" xfId="14" applyFont="1" applyFill="1" applyAlignment="1">
      <alignment vertical="center"/>
    </xf>
    <xf numFmtId="0" fontId="8" fillId="0" borderId="0" xfId="7" applyFont="1" applyFill="1" applyBorder="1" applyAlignment="1">
      <alignment vertical="center"/>
    </xf>
    <xf numFmtId="0" fontId="41" fillId="0" borderId="0" xfId="15" applyFont="1" applyAlignment="1">
      <alignment readingOrder="2"/>
    </xf>
    <xf numFmtId="0" fontId="6" fillId="0" borderId="1" xfId="15" applyFont="1" applyBorder="1" applyAlignment="1">
      <alignment horizontal="right" vertical="center" readingOrder="2"/>
    </xf>
    <xf numFmtId="0" fontId="6" fillId="0" borderId="1" xfId="15" applyFont="1" applyBorder="1" applyAlignment="1">
      <alignment horizontal="center" vertical="center" readingOrder="2"/>
    </xf>
    <xf numFmtId="0" fontId="6" fillId="0" borderId="0" xfId="15" applyFont="1" applyAlignment="1">
      <alignment readingOrder="2"/>
    </xf>
    <xf numFmtId="0" fontId="42" fillId="0" borderId="0" xfId="15" applyFont="1" applyAlignment="1">
      <alignment readingOrder="2"/>
    </xf>
    <xf numFmtId="0" fontId="8" fillId="0" borderId="0" xfId="15" applyFont="1" applyFill="1" applyBorder="1" applyAlignment="1">
      <alignment horizontal="center" vertical="center" readingOrder="2"/>
    </xf>
    <xf numFmtId="0" fontId="27" fillId="0" borderId="0" xfId="15" applyFont="1" applyAlignment="1">
      <alignment readingOrder="2"/>
    </xf>
    <xf numFmtId="0" fontId="8" fillId="0" borderId="3" xfId="15" applyFont="1" applyFill="1" applyBorder="1" applyAlignment="1">
      <alignment horizontal="center" vertical="center" readingOrder="2"/>
    </xf>
    <xf numFmtId="0" fontId="8" fillId="0" borderId="0" xfId="15" applyFont="1" applyFill="1" applyBorder="1" applyAlignment="1">
      <alignment horizontal="right" vertical="center" readingOrder="2"/>
    </xf>
    <xf numFmtId="0" fontId="18" fillId="0" borderId="0" xfId="15" applyFont="1" applyAlignment="1">
      <alignment vertical="center" readingOrder="2"/>
    </xf>
    <xf numFmtId="0" fontId="27" fillId="0" borderId="0" xfId="15" applyFont="1" applyAlignment="1">
      <alignment vertical="center" readingOrder="2"/>
    </xf>
    <xf numFmtId="0" fontId="8" fillId="0" borderId="4" xfId="15" applyFont="1" applyFill="1" applyBorder="1" applyAlignment="1">
      <alignment horizontal="right" vertical="center" readingOrder="2"/>
    </xf>
    <xf numFmtId="0" fontId="8" fillId="0" borderId="4" xfId="15" applyFont="1" applyFill="1" applyBorder="1" applyAlignment="1">
      <alignment horizontal="center" vertical="center" readingOrder="2"/>
    </xf>
    <xf numFmtId="0" fontId="18" fillId="0" borderId="4" xfId="15" applyFont="1" applyBorder="1" applyAlignment="1">
      <alignment vertical="center" readingOrder="1"/>
    </xf>
    <xf numFmtId="0" fontId="18" fillId="0" borderId="4" xfId="15" applyFont="1" applyBorder="1" applyAlignment="1">
      <alignment vertical="center" readingOrder="2"/>
    </xf>
    <xf numFmtId="0" fontId="8" fillId="0" borderId="4" xfId="15" applyFont="1" applyFill="1" applyBorder="1" applyAlignment="1">
      <alignment horizontal="right" vertical="center"/>
    </xf>
    <xf numFmtId="0" fontId="18" fillId="0" borderId="4" xfId="15" applyFont="1" applyBorder="1" applyAlignment="1">
      <alignment vertical="center" wrapText="1" readingOrder="2"/>
    </xf>
    <xf numFmtId="0" fontId="8" fillId="0" borderId="4" xfId="15" applyFont="1" applyBorder="1" applyAlignment="1">
      <alignment vertical="center" readingOrder="2"/>
    </xf>
    <xf numFmtId="0" fontId="8" fillId="0" borderId="4" xfId="15" applyFont="1" applyFill="1" applyBorder="1" applyAlignment="1">
      <alignment horizontal="center" vertical="center"/>
    </xf>
    <xf numFmtId="0" fontId="8" fillId="0" borderId="4" xfId="16" applyFont="1" applyFill="1" applyBorder="1" applyAlignment="1">
      <alignment vertical="center" readingOrder="1"/>
    </xf>
    <xf numFmtId="0" fontId="8" fillId="0" borderId="1" xfId="15" applyFont="1" applyFill="1" applyBorder="1" applyAlignment="1">
      <alignment horizontal="right" vertical="center" readingOrder="2"/>
    </xf>
    <xf numFmtId="0" fontId="8" fillId="0" borderId="11" xfId="15" applyFont="1" applyFill="1" applyBorder="1" applyAlignment="1">
      <alignment horizontal="center" vertical="center" readingOrder="2"/>
    </xf>
    <xf numFmtId="0" fontId="8" fillId="0" borderId="1" xfId="15" applyFont="1" applyBorder="1" applyAlignment="1">
      <alignment vertical="center" readingOrder="2"/>
    </xf>
    <xf numFmtId="0" fontId="8" fillId="0" borderId="0" xfId="15" applyFont="1" applyBorder="1" applyAlignment="1">
      <alignment vertical="center" readingOrder="2"/>
    </xf>
    <xf numFmtId="0" fontId="6" fillId="0" borderId="1" xfId="15" applyFont="1" applyBorder="1" applyAlignment="1">
      <alignment readingOrder="1"/>
    </xf>
    <xf numFmtId="0" fontId="8" fillId="0" borderId="21" xfId="15" applyFont="1" applyFill="1" applyBorder="1" applyAlignment="1">
      <alignment horizontal="right" vertical="center"/>
    </xf>
    <xf numFmtId="0" fontId="8" fillId="0" borderId="21" xfId="15" applyFont="1" applyFill="1" applyBorder="1" applyAlignment="1">
      <alignment horizontal="center" vertical="center" readingOrder="2"/>
    </xf>
    <xf numFmtId="0" fontId="8" fillId="0" borderId="4" xfId="15" applyFont="1" applyFill="1" applyBorder="1" applyAlignment="1">
      <alignment vertical="center" readingOrder="2"/>
    </xf>
    <xf numFmtId="0" fontId="8" fillId="0" borderId="4" xfId="17" applyFont="1" applyBorder="1" applyAlignment="1">
      <alignment vertical="center" readingOrder="1"/>
    </xf>
    <xf numFmtId="0" fontId="8" fillId="0" borderId="4" xfId="15" applyFont="1" applyBorder="1" applyAlignment="1">
      <alignment vertical="center" wrapText="1" readingOrder="2"/>
    </xf>
    <xf numFmtId="0" fontId="8" fillId="0" borderId="5" xfId="15" applyFont="1" applyFill="1" applyBorder="1" applyAlignment="1">
      <alignment horizontal="right" vertical="center" readingOrder="2"/>
    </xf>
    <xf numFmtId="0" fontId="8" fillId="0" borderId="5" xfId="18" applyFont="1" applyBorder="1" applyAlignment="1">
      <alignment vertical="center" readingOrder="1"/>
    </xf>
    <xf numFmtId="0" fontId="8" fillId="0" borderId="6" xfId="15" applyFont="1" applyFill="1" applyBorder="1" applyAlignment="1">
      <alignment horizontal="right" vertical="center" readingOrder="2"/>
    </xf>
    <xf numFmtId="0" fontId="8" fillId="0" borderId="6" xfId="15" applyFont="1" applyFill="1" applyBorder="1" applyAlignment="1">
      <alignment horizontal="center" vertical="center" readingOrder="2"/>
    </xf>
    <xf numFmtId="0" fontId="8" fillId="0" borderId="6" xfId="15" applyFont="1" applyFill="1" applyBorder="1" applyAlignment="1">
      <alignment horizontal="left" vertical="center" indent="1" readingOrder="2"/>
    </xf>
    <xf numFmtId="0" fontId="27" fillId="5" borderId="0" xfId="15" applyFont="1" applyFill="1" applyAlignment="1">
      <alignment readingOrder="2"/>
    </xf>
    <xf numFmtId="0" fontId="43" fillId="0" borderId="0" xfId="15" applyFont="1" applyAlignment="1">
      <alignment horizontal="left" readingOrder="2"/>
    </xf>
    <xf numFmtId="0" fontId="43" fillId="0" borderId="0" xfId="15" applyFont="1" applyAlignment="1">
      <alignment horizontal="center" readingOrder="2"/>
    </xf>
    <xf numFmtId="0" fontId="6" fillId="0" borderId="13" xfId="15" applyFont="1" applyFill="1" applyBorder="1" applyAlignment="1">
      <alignment horizontal="center" vertical="center" readingOrder="2"/>
    </xf>
    <xf numFmtId="0" fontId="8" fillId="0" borderId="0" xfId="15" applyFont="1" applyFill="1" applyBorder="1" applyAlignment="1">
      <alignment horizontal="right" vertical="center" indent="1" readingOrder="2"/>
    </xf>
    <xf numFmtId="0" fontId="8" fillId="0" borderId="0" xfId="15" applyFont="1" applyAlignment="1">
      <alignment vertical="center" readingOrder="2"/>
    </xf>
    <xf numFmtId="0" fontId="8" fillId="0" borderId="4" xfId="15" applyFont="1" applyFill="1" applyBorder="1" applyAlignment="1">
      <alignment horizontal="right" vertical="center" indent="1" readingOrder="2"/>
    </xf>
    <xf numFmtId="0" fontId="8" fillId="0" borderId="4" xfId="15" applyFont="1" applyBorder="1" applyAlignment="1">
      <alignment vertical="center" readingOrder="1"/>
    </xf>
    <xf numFmtId="0" fontId="8" fillId="0" borderId="4" xfId="19" applyFont="1" applyBorder="1" applyAlignment="1">
      <alignment vertical="center" readingOrder="1"/>
    </xf>
    <xf numFmtId="0" fontId="8" fillId="0" borderId="11" xfId="15" applyFont="1" applyFill="1" applyBorder="1" applyAlignment="1">
      <alignment horizontal="right" vertical="center" indent="1" readingOrder="2"/>
    </xf>
    <xf numFmtId="0" fontId="18" fillId="0" borderId="0" xfId="15" applyFont="1" applyBorder="1" applyAlignment="1">
      <alignment vertical="center" readingOrder="2"/>
    </xf>
    <xf numFmtId="0" fontId="27" fillId="0" borderId="0" xfId="15" applyFont="1" applyBorder="1" applyAlignment="1">
      <alignment readingOrder="2"/>
    </xf>
    <xf numFmtId="0" fontId="6" fillId="0" borderId="0" xfId="15" applyFont="1" applyAlignment="1">
      <alignment readingOrder="1"/>
    </xf>
    <xf numFmtId="0" fontId="8" fillId="0" borderId="0" xfId="15" applyFont="1" applyFill="1" applyBorder="1" applyAlignment="1">
      <alignment horizontal="right" vertical="center"/>
    </xf>
    <xf numFmtId="0" fontId="18" fillId="0" borderId="4" xfId="15" applyFont="1" applyBorder="1" applyAlignment="1">
      <alignment readingOrder="2"/>
    </xf>
    <xf numFmtId="0" fontId="8" fillId="0" borderId="7" xfId="15" applyFont="1" applyFill="1" applyBorder="1" applyAlignment="1">
      <alignment horizontal="right" vertical="center" indent="1" readingOrder="2"/>
    </xf>
    <xf numFmtId="0" fontId="8" fillId="0" borderId="10" xfId="15" applyFont="1" applyFill="1" applyBorder="1" applyAlignment="1">
      <alignment horizontal="right" vertical="center" readingOrder="2"/>
    </xf>
    <xf numFmtId="0" fontId="8" fillId="0" borderId="10" xfId="15" applyFont="1" applyFill="1" applyBorder="1" applyAlignment="1">
      <alignment horizontal="right" vertical="center" indent="1" readingOrder="2"/>
    </xf>
    <xf numFmtId="0" fontId="8" fillId="0" borderId="10" xfId="18" applyFont="1" applyBorder="1" applyAlignment="1">
      <alignment vertical="center" readingOrder="1"/>
    </xf>
    <xf numFmtId="0" fontId="8" fillId="0" borderId="1" xfId="15" applyFont="1" applyFill="1" applyBorder="1" applyAlignment="1">
      <alignment horizontal="right" vertical="center" indent="1" readingOrder="2"/>
    </xf>
    <xf numFmtId="0" fontId="8" fillId="0" borderId="1" xfId="15" applyFont="1" applyFill="1" applyBorder="1" applyAlignment="1">
      <alignment horizontal="left" vertical="center" indent="1" readingOrder="2"/>
    </xf>
    <xf numFmtId="0" fontId="12" fillId="0" borderId="0" xfId="15" applyFont="1" applyAlignment="1">
      <alignment vertical="center" readingOrder="2"/>
    </xf>
    <xf numFmtId="0" fontId="6" fillId="0" borderId="0" xfId="15" applyFont="1" applyBorder="1" applyAlignment="1">
      <alignment horizontal="right" vertical="center" readingOrder="2"/>
    </xf>
    <xf numFmtId="0" fontId="6" fillId="0" borderId="0" xfId="15" applyFont="1" applyFill="1" applyBorder="1" applyAlignment="1">
      <alignment horizontal="center" vertical="center" readingOrder="2"/>
    </xf>
    <xf numFmtId="0" fontId="6" fillId="0" borderId="0" xfId="15" applyFont="1" applyAlignment="1">
      <alignment vertical="center" readingOrder="1"/>
    </xf>
    <xf numFmtId="0" fontId="13" fillId="6" borderId="0" xfId="2" applyFont="1" applyFill="1" applyAlignment="1">
      <alignment vertical="center" shrinkToFit="1"/>
    </xf>
    <xf numFmtId="0" fontId="44" fillId="7" borderId="0" xfId="2" applyFont="1" applyFill="1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8" fillId="0" borderId="9" xfId="15" applyFont="1" applyFill="1" applyBorder="1" applyAlignment="1">
      <alignment horizontal="center" vertical="center" readingOrder="2"/>
    </xf>
    <xf numFmtId="0" fontId="8" fillId="2" borderId="4" xfId="2" applyFont="1" applyFill="1" applyBorder="1" applyAlignment="1">
      <alignment vertical="center" shrinkToFit="1"/>
    </xf>
    <xf numFmtId="0" fontId="44" fillId="7" borderId="0" xfId="2" applyFont="1" applyFill="1" applyAlignment="1">
      <alignment horizontal="center" vertical="center" shrinkToFit="1"/>
    </xf>
    <xf numFmtId="164" fontId="13" fillId="0" borderId="0" xfId="20" applyFont="1" applyAlignment="1">
      <alignment vertical="center" shrinkToFit="1"/>
    </xf>
    <xf numFmtId="165" fontId="13" fillId="0" borderId="0" xfId="2" applyNumberFormat="1" applyFont="1" applyAlignment="1">
      <alignment vertical="center" shrinkToFit="1"/>
    </xf>
    <xf numFmtId="0" fontId="8" fillId="0" borderId="11" xfId="15" applyFont="1" applyFill="1" applyBorder="1" applyAlignment="1">
      <alignment horizontal="right" vertical="center" readingOrder="2"/>
    </xf>
    <xf numFmtId="0" fontId="8" fillId="2" borderId="11" xfId="2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0" fontId="8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horizontal="right" vertical="center" readingOrder="2"/>
    </xf>
    <xf numFmtId="0" fontId="8" fillId="0" borderId="5" xfId="2" applyFont="1" applyFill="1" applyBorder="1" applyAlignment="1">
      <alignment horizontal="center" vertical="center" readingOrder="2"/>
    </xf>
    <xf numFmtId="0" fontId="8" fillId="2" borderId="5" xfId="2" applyFont="1" applyFill="1" applyBorder="1" applyAlignment="1">
      <alignment vertical="center"/>
    </xf>
    <xf numFmtId="0" fontId="8" fillId="2" borderId="6" xfId="2" applyFont="1" applyFill="1" applyBorder="1" applyAlignment="1">
      <alignment vertical="center"/>
    </xf>
    <xf numFmtId="0" fontId="13" fillId="5" borderId="0" xfId="2" applyFont="1" applyFill="1" applyAlignment="1">
      <alignment vertical="center" shrinkToFit="1"/>
    </xf>
    <xf numFmtId="0" fontId="13" fillId="0" borderId="2" xfId="2" applyFont="1" applyFill="1" applyBorder="1" applyAlignment="1">
      <alignment vertical="center" shrinkToFit="1"/>
    </xf>
    <xf numFmtId="0" fontId="13" fillId="0" borderId="2" xfId="2" applyFont="1" applyFill="1" applyBorder="1" applyAlignment="1">
      <alignment horizontal="center" vertical="center" shrinkToFit="1" readingOrder="2"/>
    </xf>
    <xf numFmtId="0" fontId="13" fillId="0" borderId="0" xfId="2" applyFont="1" applyFill="1" applyBorder="1" applyAlignment="1">
      <alignment horizontal="center" vertical="center" shrinkToFit="1" readingOrder="2"/>
    </xf>
    <xf numFmtId="0" fontId="13" fillId="0" borderId="0" xfId="2" applyFont="1" applyFill="1" applyBorder="1" applyAlignment="1">
      <alignment vertical="center" shrinkToFit="1"/>
    </xf>
    <xf numFmtId="0" fontId="12" fillId="0" borderId="0" xfId="15" applyFont="1" applyBorder="1" applyAlignment="1">
      <alignment vertical="center" readingOrder="2"/>
    </xf>
    <xf numFmtId="0" fontId="13" fillId="0" borderId="0" xfId="2" applyFont="1" applyBorder="1" applyAlignment="1">
      <alignment vertical="center" shrinkToFit="1"/>
    </xf>
    <xf numFmtId="0" fontId="13" fillId="7" borderId="0" xfId="2" applyFont="1" applyFill="1" applyAlignment="1">
      <alignment vertical="center" shrinkToFit="1"/>
    </xf>
    <xf numFmtId="0" fontId="13" fillId="0" borderId="0" xfId="2" applyFont="1" applyAlignment="1">
      <alignment horizontal="right" vertical="center" readingOrder="2"/>
    </xf>
    <xf numFmtId="0" fontId="41" fillId="0" borderId="0" xfId="15" applyFont="1" applyAlignment="1">
      <alignment readingOrder="1"/>
    </xf>
    <xf numFmtId="0" fontId="9" fillId="0" borderId="0" xfId="21" applyFont="1" applyAlignment="1">
      <alignment shrinkToFit="1"/>
    </xf>
    <xf numFmtId="0" fontId="8" fillId="0" borderId="0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top"/>
    </xf>
    <xf numFmtId="0" fontId="8" fillId="0" borderId="7" xfId="21" applyFont="1" applyFill="1" applyBorder="1" applyAlignment="1">
      <alignment horizontal="right" vertical="center"/>
    </xf>
    <xf numFmtId="0" fontId="8" fillId="0" borderId="7" xfId="21" applyFont="1" applyFill="1" applyBorder="1" applyAlignment="1">
      <alignment horizontal="center" vertical="center" readingOrder="2"/>
    </xf>
    <xf numFmtId="0" fontId="8" fillId="0" borderId="7" xfId="21" applyFont="1" applyFill="1" applyBorder="1" applyAlignment="1">
      <alignment vertical="center" readingOrder="2"/>
    </xf>
    <xf numFmtId="0" fontId="8" fillId="0" borderId="4" xfId="21" applyFont="1" applyFill="1" applyBorder="1" applyAlignment="1">
      <alignment horizontal="right" vertical="center"/>
    </xf>
    <xf numFmtId="0" fontId="8" fillId="0" borderId="4" xfId="21" applyFont="1" applyFill="1" applyBorder="1" applyAlignment="1">
      <alignment horizontal="center" vertical="center" readingOrder="2"/>
    </xf>
    <xf numFmtId="0" fontId="8" fillId="0" borderId="4" xfId="21" applyFont="1" applyFill="1" applyBorder="1" applyAlignment="1">
      <alignment vertical="center" readingOrder="2"/>
    </xf>
    <xf numFmtId="0" fontId="8" fillId="0" borderId="0" xfId="21" applyFont="1" applyFill="1" applyAlignment="1">
      <alignment shrinkToFit="1"/>
    </xf>
    <xf numFmtId="0" fontId="8" fillId="0" borderId="5" xfId="21" applyFont="1" applyFill="1" applyBorder="1" applyAlignment="1">
      <alignment horizontal="right" vertical="center"/>
    </xf>
    <xf numFmtId="0" fontId="8" fillId="0" borderId="5" xfId="21" applyFont="1" applyFill="1" applyBorder="1" applyAlignment="1">
      <alignment vertical="center" readingOrder="2"/>
    </xf>
    <xf numFmtId="0" fontId="8" fillId="0" borderId="5" xfId="21" applyFont="1" applyFill="1" applyBorder="1" applyAlignment="1">
      <alignment horizontal="center" vertical="center" readingOrder="2"/>
    </xf>
    <xf numFmtId="0" fontId="8" fillId="0" borderId="0" xfId="21" applyFont="1" applyFill="1" applyBorder="1" applyAlignment="1">
      <alignment horizontal="center" vertical="center" readingOrder="2"/>
    </xf>
    <xf numFmtId="0" fontId="8" fillId="0" borderId="6" xfId="21" applyFont="1" applyFill="1" applyBorder="1" applyAlignment="1">
      <alignment horizontal="right" vertical="center"/>
    </xf>
    <xf numFmtId="0" fontId="8" fillId="0" borderId="6" xfId="21" applyFont="1" applyFill="1" applyBorder="1" applyAlignment="1">
      <alignment horizontal="center" vertical="center" readingOrder="2"/>
    </xf>
    <xf numFmtId="0" fontId="8" fillId="0" borderId="6" xfId="21" applyFont="1" applyFill="1" applyBorder="1" applyAlignment="1">
      <alignment vertical="center" readingOrder="2"/>
    </xf>
    <xf numFmtId="0" fontId="6" fillId="0" borderId="0" xfId="21" applyFont="1" applyAlignment="1">
      <alignment horizontal="center" vertical="center" shrinkToFit="1"/>
    </xf>
    <xf numFmtId="0" fontId="6" fillId="0" borderId="0" xfId="21" applyFont="1" applyAlignment="1">
      <alignment shrinkToFit="1"/>
    </xf>
    <xf numFmtId="0" fontId="46" fillId="0" borderId="0" xfId="15" applyFont="1" applyAlignment="1">
      <alignment vertical="center" readingOrder="2"/>
    </xf>
    <xf numFmtId="0" fontId="6" fillId="0" borderId="0" xfId="21" applyFont="1" applyAlignment="1">
      <alignment horizontal="right" vertical="center" shrinkToFit="1"/>
    </xf>
    <xf numFmtId="0" fontId="4" fillId="0" borderId="0" xfId="21" applyFont="1" applyAlignment="1">
      <alignment shrinkToFit="1"/>
    </xf>
    <xf numFmtId="0" fontId="8" fillId="0" borderId="14" xfId="21" applyFont="1" applyFill="1" applyBorder="1" applyAlignment="1">
      <alignment horizontal="right" vertical="center"/>
    </xf>
    <xf numFmtId="0" fontId="8" fillId="0" borderId="14" xfId="21" applyFont="1" applyFill="1" applyBorder="1" applyAlignment="1">
      <alignment horizontal="right" vertical="center" indent="1" readingOrder="2"/>
    </xf>
    <xf numFmtId="0" fontId="8" fillId="0" borderId="9" xfId="21" applyFont="1" applyFill="1" applyBorder="1" applyAlignment="1">
      <alignment horizontal="left" vertical="center" wrapText="1" readingOrder="1"/>
    </xf>
    <xf numFmtId="0" fontId="2" fillId="0" borderId="0" xfId="21" applyAlignment="1">
      <alignment shrinkToFit="1"/>
    </xf>
    <xf numFmtId="0" fontId="8" fillId="0" borderId="4" xfId="21" applyFont="1" applyFill="1" applyBorder="1" applyAlignment="1">
      <alignment horizontal="right" vertical="center" indent="1" readingOrder="2"/>
    </xf>
    <xf numFmtId="0" fontId="8" fillId="0" borderId="4" xfId="21" applyFont="1" applyFill="1" applyBorder="1" applyAlignment="1">
      <alignment horizontal="left" vertical="center" wrapText="1" readingOrder="1"/>
    </xf>
    <xf numFmtId="0" fontId="8" fillId="0" borderId="4" xfId="21" applyFont="1" applyBorder="1" applyAlignment="1">
      <alignment horizontal="left" vertical="center" wrapText="1" readingOrder="1"/>
    </xf>
    <xf numFmtId="0" fontId="18" fillId="0" borderId="4" xfId="21" applyFont="1" applyFill="1" applyBorder="1" applyAlignment="1">
      <alignment horizontal="left" vertical="center" wrapText="1" readingOrder="1"/>
    </xf>
    <xf numFmtId="0" fontId="8" fillId="0" borderId="0" xfId="22" applyFont="1" applyFill="1" applyBorder="1" applyAlignment="1">
      <alignment horizontal="left" vertical="center" wrapText="1" readingOrder="1"/>
    </xf>
    <xf numFmtId="0" fontId="8" fillId="0" borderId="4" xfId="21" applyFont="1" applyBorder="1" applyAlignment="1">
      <alignment horizontal="left" vertical="center" shrinkToFit="1"/>
    </xf>
    <xf numFmtId="0" fontId="8" fillId="0" borderId="5" xfId="21" applyFont="1" applyFill="1" applyBorder="1" applyAlignment="1">
      <alignment horizontal="right" vertical="center" indent="1" readingOrder="2"/>
    </xf>
    <xf numFmtId="0" fontId="8" fillId="0" borderId="5" xfId="21" applyFont="1" applyBorder="1" applyAlignment="1">
      <alignment horizontal="left" vertical="center" shrinkToFit="1"/>
    </xf>
    <xf numFmtId="0" fontId="8" fillId="0" borderId="6" xfId="21" applyFont="1" applyFill="1" applyBorder="1" applyAlignment="1">
      <alignment horizontal="center" vertical="center"/>
    </xf>
    <xf numFmtId="0" fontId="8" fillId="0" borderId="6" xfId="21" applyFont="1" applyFill="1" applyBorder="1" applyAlignment="1">
      <alignment horizontal="right" vertical="center" indent="1" readingOrder="2"/>
    </xf>
    <xf numFmtId="0" fontId="8" fillId="0" borderId="6" xfId="21" applyFont="1" applyBorder="1" applyAlignment="1">
      <alignment horizontal="left" vertical="center" shrinkToFit="1"/>
    </xf>
    <xf numFmtId="0" fontId="2" fillId="0" borderId="0" xfId="21"/>
    <xf numFmtId="0" fontId="8" fillId="0" borderId="0" xfId="21" applyFont="1" applyAlignment="1">
      <alignment readingOrder="2"/>
    </xf>
    <xf numFmtId="0" fontId="6" fillId="0" borderId="0" xfId="21" applyFont="1" applyAlignment="1">
      <alignment horizontal="right" vertical="center" shrinkToFit="1" readingOrder="2"/>
    </xf>
    <xf numFmtId="0" fontId="6" fillId="0" borderId="0" xfId="21" applyFont="1" applyAlignment="1">
      <alignment horizontal="center" vertical="center" shrinkToFit="1" readingOrder="2"/>
    </xf>
    <xf numFmtId="0" fontId="6" fillId="0" borderId="0" xfId="21" applyFont="1" applyAlignment="1">
      <alignment horizontal="left" vertical="center" shrinkToFit="1" readingOrder="1"/>
    </xf>
    <xf numFmtId="0" fontId="4" fillId="0" borderId="0" xfId="21" applyFont="1" applyAlignment="1">
      <alignment readingOrder="2"/>
    </xf>
    <xf numFmtId="0" fontId="8" fillId="0" borderId="7" xfId="21" applyFont="1" applyFill="1" applyBorder="1" applyAlignment="1">
      <alignment horizontal="left" vertical="distributed" readingOrder="2"/>
    </xf>
    <xf numFmtId="0" fontId="8" fillId="0" borderId="7" xfId="21" applyFont="1" applyFill="1" applyBorder="1" applyAlignment="1">
      <alignment horizontal="right" vertical="center" indent="1" readingOrder="2"/>
    </xf>
    <xf numFmtId="0" fontId="8" fillId="0" borderId="7" xfId="21" applyFont="1" applyFill="1" applyBorder="1" applyAlignment="1">
      <alignment horizontal="left" vertical="center" wrapText="1" readingOrder="1"/>
    </xf>
    <xf numFmtId="0" fontId="2" fillId="0" borderId="0" xfId="21" applyAlignment="1">
      <alignment readingOrder="2"/>
    </xf>
    <xf numFmtId="0" fontId="8" fillId="0" borderId="4" xfId="21" applyFont="1" applyFill="1" applyBorder="1" applyAlignment="1">
      <alignment horizontal="left" vertical="distributed" readingOrder="2"/>
    </xf>
    <xf numFmtId="0" fontId="8" fillId="0" borderId="10" xfId="21" applyFont="1" applyFill="1" applyBorder="1" applyAlignment="1">
      <alignment horizontal="left" vertical="distributed" readingOrder="2"/>
    </xf>
    <xf numFmtId="0" fontId="8" fillId="0" borderId="10" xfId="21" applyFont="1" applyFill="1" applyBorder="1" applyAlignment="1">
      <alignment horizontal="right" vertical="center" indent="1" readingOrder="2"/>
    </xf>
    <xf numFmtId="0" fontId="8" fillId="0" borderId="10" xfId="21" applyFont="1" applyBorder="1" applyAlignment="1">
      <alignment wrapText="1" readingOrder="2"/>
    </xf>
    <xf numFmtId="0" fontId="8" fillId="0" borderId="1" xfId="21" applyFont="1" applyFill="1" applyBorder="1" applyAlignment="1">
      <alignment horizontal="left" vertical="distributed" readingOrder="2"/>
    </xf>
    <xf numFmtId="0" fontId="8" fillId="0" borderId="1" xfId="21" applyFont="1" applyFill="1" applyBorder="1" applyAlignment="1">
      <alignment horizontal="right" vertical="center" indent="1" readingOrder="2"/>
    </xf>
    <xf numFmtId="0" fontId="8" fillId="0" borderId="1" xfId="21" applyFont="1" applyBorder="1" applyAlignment="1">
      <alignment vertical="center" readingOrder="2"/>
    </xf>
    <xf numFmtId="0" fontId="8" fillId="0" borderId="0" xfId="21" applyFont="1" applyAlignment="1">
      <alignment shrinkToFit="1"/>
    </xf>
    <xf numFmtId="0" fontId="6" fillId="0" borderId="0" xfId="21" applyFont="1" applyBorder="1" applyAlignment="1">
      <alignment horizontal="right" vertical="center" shrinkToFit="1"/>
    </xf>
    <xf numFmtId="0" fontId="6" fillId="0" borderId="0" xfId="21" applyFont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top"/>
    </xf>
    <xf numFmtId="0" fontId="8" fillId="0" borderId="9" xfId="21" applyFont="1" applyFill="1" applyBorder="1" applyAlignment="1">
      <alignment horizontal="right" vertical="center"/>
    </xf>
    <xf numFmtId="0" fontId="8" fillId="0" borderId="9" xfId="21" applyFont="1" applyFill="1" applyBorder="1" applyAlignment="1">
      <alignment horizontal="center" vertical="center"/>
    </xf>
    <xf numFmtId="0" fontId="8" fillId="2" borderId="4" xfId="21" applyFont="1" applyFill="1" applyBorder="1" applyAlignment="1">
      <alignment vertical="center" shrinkToFit="1"/>
    </xf>
    <xf numFmtId="0" fontId="8" fillId="0" borderId="7" xfId="21" applyFont="1" applyFill="1" applyBorder="1" applyAlignment="1">
      <alignment horizontal="center" vertical="center"/>
    </xf>
    <xf numFmtId="0" fontId="8" fillId="0" borderId="4" xfId="21" applyFont="1" applyFill="1" applyBorder="1" applyAlignment="1">
      <alignment horizontal="center" vertical="center"/>
    </xf>
    <xf numFmtId="0" fontId="8" fillId="0" borderId="7" xfId="21" applyFont="1" applyFill="1" applyBorder="1" applyAlignment="1">
      <alignment horizontal="left" vertical="center" readingOrder="2"/>
    </xf>
    <xf numFmtId="0" fontId="8" fillId="0" borderId="7" xfId="21" applyFont="1" applyFill="1" applyBorder="1" applyAlignment="1">
      <alignment vertical="center" shrinkToFit="1"/>
    </xf>
    <xf numFmtId="0" fontId="8" fillId="0" borderId="4" xfId="21" applyFont="1" applyFill="1" applyBorder="1" applyAlignment="1">
      <alignment horizontal="left" vertical="center" readingOrder="2"/>
    </xf>
    <xf numFmtId="0" fontId="8" fillId="0" borderId="5" xfId="21" applyFont="1" applyFill="1" applyBorder="1" applyAlignment="1">
      <alignment vertical="center" shrinkToFit="1"/>
    </xf>
    <xf numFmtId="0" fontId="8" fillId="0" borderId="5" xfId="21" applyFont="1" applyFill="1" applyBorder="1" applyAlignment="1">
      <alignment horizontal="left" vertical="center" readingOrder="2"/>
    </xf>
    <xf numFmtId="0" fontId="8" fillId="0" borderId="6" xfId="21" applyFont="1" applyFill="1" applyBorder="1" applyAlignment="1">
      <alignment horizontal="right" vertical="center" shrinkToFit="1"/>
    </xf>
    <xf numFmtId="0" fontId="8" fillId="0" borderId="6" xfId="21" applyFont="1" applyFill="1" applyBorder="1" applyAlignment="1">
      <alignment horizontal="right" vertical="center" indent="8" readingOrder="2"/>
    </xf>
    <xf numFmtId="0" fontId="6" fillId="0" borderId="0" xfId="21" applyFont="1" applyFill="1" applyBorder="1" applyAlignment="1">
      <alignment shrinkToFit="1"/>
    </xf>
    <xf numFmtId="0" fontId="6" fillId="0" borderId="0" xfId="21" applyFont="1" applyFill="1" applyBorder="1" applyAlignment="1">
      <alignment shrinkToFit="1" readingOrder="2"/>
    </xf>
    <xf numFmtId="0" fontId="2" fillId="0" borderId="0" xfId="21" applyFill="1" applyAlignment="1">
      <alignment shrinkToFit="1"/>
    </xf>
    <xf numFmtId="0" fontId="1" fillId="0" borderId="0" xfId="23"/>
    <xf numFmtId="0" fontId="6" fillId="0" borderId="1" xfId="7" applyFont="1" applyBorder="1" applyAlignment="1">
      <alignment vertical="center" readingOrder="2"/>
    </xf>
    <xf numFmtId="0" fontId="8" fillId="0" borderId="17" xfId="21" applyFont="1" applyFill="1" applyBorder="1" applyAlignment="1">
      <alignment horizontal="right" vertical="center" readingOrder="2"/>
    </xf>
    <xf numFmtId="0" fontId="8" fillId="0" borderId="17" xfId="7" applyFont="1" applyFill="1" applyBorder="1" applyAlignment="1">
      <alignment horizontal="left" vertical="center" indent="1"/>
    </xf>
    <xf numFmtId="0" fontId="8" fillId="0" borderId="17" xfId="7" applyFont="1" applyFill="1" applyBorder="1" applyAlignment="1">
      <alignment horizontal="left" vertical="center" wrapText="1"/>
    </xf>
    <xf numFmtId="0" fontId="8" fillId="0" borderId="6" xfId="21" applyFont="1" applyFill="1" applyBorder="1" applyAlignment="1">
      <alignment horizontal="right" vertical="center" readingOrder="2"/>
    </xf>
    <xf numFmtId="0" fontId="8" fillId="2" borderId="6" xfId="7" applyFont="1" applyFill="1" applyBorder="1" applyAlignment="1">
      <alignment horizontal="left" vertical="center" indent="1"/>
    </xf>
    <xf numFmtId="0" fontId="8" fillId="2" borderId="6" xfId="7" applyFont="1" applyFill="1" applyBorder="1" applyAlignment="1">
      <alignment horizontal="left" vertical="center" readingOrder="2"/>
    </xf>
    <xf numFmtId="0" fontId="6" fillId="0" borderId="1" xfId="21" applyFont="1" applyBorder="1" applyAlignment="1">
      <alignment vertical="center" readingOrder="2"/>
    </xf>
    <xf numFmtId="0" fontId="6" fillId="0" borderId="1" xfId="21" applyFont="1" applyBorder="1" applyAlignment="1">
      <alignment vertical="center"/>
    </xf>
    <xf numFmtId="0" fontId="4" fillId="0" borderId="0" xfId="21" applyFont="1" applyAlignment="1">
      <alignment vertical="center"/>
    </xf>
    <xf numFmtId="0" fontId="8" fillId="0" borderId="17" xfId="21" applyFont="1" applyFill="1" applyBorder="1" applyAlignment="1">
      <alignment horizontal="center" vertical="center"/>
    </xf>
    <xf numFmtId="0" fontId="8" fillId="0" borderId="17" xfId="21" applyFont="1" applyFill="1" applyBorder="1" applyAlignment="1">
      <alignment vertical="center" wrapText="1"/>
    </xf>
    <xf numFmtId="0" fontId="8" fillId="0" borderId="6" xfId="21" applyFont="1" applyFill="1" applyBorder="1" applyAlignment="1">
      <alignment vertical="center" wrapText="1"/>
    </xf>
    <xf numFmtId="0" fontId="12" fillId="0" borderId="0" xfId="15" applyFont="1" applyAlignment="1">
      <alignment readingOrder="2"/>
    </xf>
    <xf numFmtId="0" fontId="6" fillId="0" borderId="0" xfId="21" applyFont="1" applyBorder="1" applyAlignment="1">
      <alignment vertical="center" wrapText="1" readingOrder="1"/>
    </xf>
    <xf numFmtId="0" fontId="6" fillId="0" borderId="0" xfId="21" applyFont="1" applyFill="1" applyBorder="1" applyAlignment="1">
      <alignment horizontal="right" vertical="center" readingOrder="2"/>
    </xf>
    <xf numFmtId="0" fontId="6" fillId="0" borderId="0" xfId="21" applyFont="1" applyFill="1" applyBorder="1" applyAlignment="1">
      <alignment horizontal="center" vertical="center" readingOrder="2"/>
    </xf>
    <xf numFmtId="0" fontId="13" fillId="0" borderId="0" xfId="21" applyFont="1" applyAlignment="1">
      <alignment shrinkToFit="1"/>
    </xf>
    <xf numFmtId="0" fontId="8" fillId="0" borderId="4" xfId="21" applyFont="1" applyFill="1" applyBorder="1" applyAlignment="1">
      <alignment horizontal="right" vertical="center" shrinkToFit="1"/>
    </xf>
    <xf numFmtId="0" fontId="8" fillId="0" borderId="0" xfId="21" applyFont="1" applyFill="1" applyBorder="1" applyAlignment="1">
      <alignment horizontal="right" vertical="center" indent="1"/>
    </xf>
    <xf numFmtId="0" fontId="8" fillId="0" borderId="7" xfId="21" applyFont="1" applyFill="1" applyBorder="1" applyAlignment="1">
      <alignment horizontal="left" vertical="center" readingOrder="1"/>
    </xf>
    <xf numFmtId="0" fontId="8" fillId="0" borderId="4" xfId="21" applyFont="1" applyBorder="1" applyAlignment="1">
      <alignment horizontal="left" vertical="center"/>
    </xf>
    <xf numFmtId="0" fontId="8" fillId="0" borderId="6" xfId="21" applyFont="1" applyFill="1" applyBorder="1" applyAlignment="1">
      <alignment horizontal="right" vertical="center" indent="1"/>
    </xf>
    <xf numFmtId="0" fontId="8" fillId="0" borderId="0" xfId="21" applyFont="1" applyFill="1" applyBorder="1" applyAlignment="1">
      <alignment horizontal="center" vertical="top"/>
    </xf>
    <xf numFmtId="0" fontId="8" fillId="0" borderId="9" xfId="21" applyFont="1" applyFill="1" applyBorder="1" applyAlignment="1">
      <alignment horizontal="right" vertical="center" indent="1"/>
    </xf>
    <xf numFmtId="0" fontId="6" fillId="0" borderId="0" xfId="21" applyFont="1" applyBorder="1" applyAlignment="1">
      <alignment vertical="center" readingOrder="1"/>
    </xf>
    <xf numFmtId="0" fontId="6" fillId="0" borderId="0" xfId="21" applyFont="1" applyBorder="1" applyAlignment="1">
      <alignment horizontal="right" vertical="center" readingOrder="2"/>
    </xf>
    <xf numFmtId="0" fontId="6" fillId="0" borderId="0" xfId="21" applyFont="1" applyBorder="1" applyAlignment="1">
      <alignment horizontal="center" vertical="center" readingOrder="2"/>
    </xf>
    <xf numFmtId="0" fontId="6" fillId="0" borderId="0" xfId="21" applyFont="1" applyBorder="1" applyAlignment="1">
      <alignment horizontal="left" vertical="center" readingOrder="2"/>
    </xf>
    <xf numFmtId="0" fontId="8" fillId="0" borderId="3" xfId="15" applyFont="1" applyFill="1" applyBorder="1" applyAlignment="1">
      <alignment horizontal="right" vertical="center" readingOrder="2"/>
    </xf>
    <xf numFmtId="0" fontId="8" fillId="0" borderId="7" xfId="21" applyFont="1" applyFill="1" applyBorder="1" applyAlignment="1">
      <alignment horizontal="right" vertical="center" readingOrder="2"/>
    </xf>
    <xf numFmtId="0" fontId="8" fillId="0" borderId="7" xfId="21" applyFont="1" applyBorder="1" applyAlignment="1">
      <alignment vertical="center"/>
    </xf>
    <xf numFmtId="0" fontId="8" fillId="0" borderId="4" xfId="21" applyFont="1" applyFill="1" applyBorder="1" applyAlignment="1">
      <alignment horizontal="right" vertical="center" readingOrder="2"/>
    </xf>
    <xf numFmtId="0" fontId="8" fillId="0" borderId="4" xfId="21" applyFont="1" applyBorder="1" applyAlignment="1">
      <alignment vertical="center"/>
    </xf>
    <xf numFmtId="0" fontId="8" fillId="0" borderId="5" xfId="21" applyFont="1" applyFill="1" applyBorder="1" applyAlignment="1">
      <alignment horizontal="right" vertical="center" readingOrder="2"/>
    </xf>
    <xf numFmtId="0" fontId="8" fillId="0" borderId="5" xfId="21" applyFont="1" applyFill="1" applyBorder="1" applyAlignment="1">
      <alignment horizontal="left" vertical="center" wrapText="1"/>
    </xf>
    <xf numFmtId="0" fontId="8" fillId="0" borderId="6" xfId="21" applyFont="1" applyBorder="1" applyAlignment="1">
      <alignment vertical="center"/>
    </xf>
    <xf numFmtId="0" fontId="6" fillId="0" borderId="0" xfId="21" applyFont="1" applyAlignment="1">
      <alignment vertical="center"/>
    </xf>
    <xf numFmtId="0" fontId="6" fillId="0" borderId="1" xfId="21" applyFont="1" applyFill="1" applyBorder="1" applyAlignment="1">
      <alignment vertical="center" readingOrder="2"/>
    </xf>
    <xf numFmtId="0" fontId="8" fillId="0" borderId="7" xfId="21" applyFont="1" applyFill="1" applyBorder="1" applyAlignment="1">
      <alignment horizontal="left" vertical="distributed" shrinkToFit="1" readingOrder="2"/>
    </xf>
    <xf numFmtId="0" fontId="8" fillId="0" borderId="7" xfId="21" applyFont="1" applyBorder="1" applyAlignment="1">
      <alignment shrinkToFit="1"/>
    </xf>
    <xf numFmtId="0" fontId="2" fillId="0" borderId="0" xfId="21" applyFont="1" applyAlignment="1">
      <alignment shrinkToFit="1"/>
    </xf>
    <xf numFmtId="0" fontId="8" fillId="0" borderId="4" xfId="21" applyFont="1" applyFill="1" applyBorder="1" applyAlignment="1">
      <alignment vertical="center" shrinkToFit="1"/>
    </xf>
    <xf numFmtId="0" fontId="8" fillId="0" borderId="4" xfId="21" applyFont="1" applyFill="1" applyBorder="1" applyAlignment="1">
      <alignment horizontal="left" vertical="distributed" shrinkToFit="1" readingOrder="2"/>
    </xf>
    <xf numFmtId="0" fontId="8" fillId="0" borderId="4" xfId="21" applyFont="1" applyBorder="1" applyAlignment="1">
      <alignment shrinkToFit="1"/>
    </xf>
    <xf numFmtId="0" fontId="8" fillId="2" borderId="4" xfId="21" applyFont="1" applyFill="1" applyBorder="1" applyAlignment="1">
      <alignment horizontal="right" vertical="center" wrapText="1" readingOrder="2"/>
    </xf>
    <xf numFmtId="0" fontId="8" fillId="2" borderId="4" xfId="21" applyFont="1" applyFill="1" applyBorder="1" applyAlignment="1">
      <alignment horizontal="center" vertical="center" readingOrder="2"/>
    </xf>
    <xf numFmtId="0" fontId="8" fillId="0" borderId="4" xfId="14" applyFont="1" applyFill="1" applyBorder="1" applyAlignment="1">
      <alignment horizontal="center" vertical="center" shrinkToFit="1" readingOrder="2"/>
    </xf>
    <xf numFmtId="0" fontId="8" fillId="2" borderId="4" xfId="21" applyFont="1" applyFill="1" applyBorder="1" applyAlignment="1">
      <alignment vertical="center" wrapText="1"/>
    </xf>
    <xf numFmtId="0" fontId="8" fillId="0" borderId="5" xfId="21" applyFont="1" applyFill="1" applyBorder="1" applyAlignment="1">
      <alignment horizontal="left" vertical="distributed" shrinkToFit="1" readingOrder="2"/>
    </xf>
    <xf numFmtId="0" fontId="9" fillId="0" borderId="4" xfId="21" applyFont="1" applyBorder="1" applyAlignment="1">
      <alignment horizontal="center" shrinkToFit="1" readingOrder="2"/>
    </xf>
    <xf numFmtId="0" fontId="8" fillId="0" borderId="5" xfId="21" applyFont="1" applyBorder="1" applyAlignment="1">
      <alignment shrinkToFit="1"/>
    </xf>
    <xf numFmtId="0" fontId="8" fillId="0" borderId="10" xfId="21" applyFont="1" applyFill="1" applyBorder="1" applyAlignment="1">
      <alignment horizontal="left" vertical="distributed" shrinkToFit="1" readingOrder="2"/>
    </xf>
    <xf numFmtId="0" fontId="8" fillId="0" borderId="5" xfId="21" applyFont="1" applyBorder="1" applyAlignment="1">
      <alignment vertical="center" readingOrder="1"/>
    </xf>
    <xf numFmtId="0" fontId="8" fillId="0" borderId="1" xfId="21" applyFont="1" applyFill="1" applyBorder="1" applyAlignment="1">
      <alignment horizontal="left" vertical="distributed" shrinkToFit="1"/>
    </xf>
    <xf numFmtId="0" fontId="8" fillId="0" borderId="6" xfId="21" applyFont="1" applyFill="1" applyBorder="1" applyAlignment="1">
      <alignment horizontal="right" vertical="justify" readingOrder="1"/>
    </xf>
    <xf numFmtId="0" fontId="8" fillId="0" borderId="0" xfId="21" applyFont="1" applyAlignment="1">
      <alignment shrinkToFit="1" readingOrder="1"/>
    </xf>
    <xf numFmtId="0" fontId="4" fillId="0" borderId="0" xfId="21" applyFont="1" applyAlignment="1">
      <alignment shrinkToFit="1" readingOrder="1"/>
    </xf>
    <xf numFmtId="0" fontId="8" fillId="0" borderId="7" xfId="21" applyFont="1" applyFill="1" applyBorder="1" applyAlignment="1">
      <alignment shrinkToFit="1" readingOrder="1"/>
    </xf>
    <xf numFmtId="0" fontId="2" fillId="0" borderId="0" xfId="21" applyAlignment="1">
      <alignment shrinkToFit="1" readingOrder="1"/>
    </xf>
    <xf numFmtId="0" fontId="8" fillId="0" borderId="4" xfId="21" applyFont="1" applyFill="1" applyBorder="1" applyAlignment="1">
      <alignment shrinkToFit="1" readingOrder="1"/>
    </xf>
    <xf numFmtId="0" fontId="2" fillId="0" borderId="0" xfId="21" applyBorder="1" applyAlignment="1">
      <alignment shrinkToFit="1" readingOrder="1"/>
    </xf>
    <xf numFmtId="0" fontId="8" fillId="0" borderId="4" xfId="21" applyFont="1" applyFill="1" applyBorder="1" applyAlignment="1">
      <alignment shrinkToFit="1" readingOrder="2"/>
    </xf>
    <xf numFmtId="0" fontId="8" fillId="0" borderId="4" xfId="21" applyFont="1" applyFill="1" applyBorder="1" applyAlignment="1">
      <alignment horizontal="right" readingOrder="2"/>
    </xf>
    <xf numFmtId="0" fontId="8" fillId="0" borderId="4" xfId="21" applyFont="1" applyBorder="1" applyAlignment="1">
      <alignment vertical="center" readingOrder="1"/>
    </xf>
    <xf numFmtId="0" fontId="8" fillId="0" borderId="5" xfId="21" applyFont="1" applyFill="1" applyBorder="1" applyAlignment="1">
      <alignment shrinkToFit="1" readingOrder="2"/>
    </xf>
    <xf numFmtId="0" fontId="8" fillId="0" borderId="10" xfId="21" applyFont="1" applyFill="1" applyBorder="1" applyAlignment="1">
      <alignment shrinkToFit="1" readingOrder="2"/>
    </xf>
    <xf numFmtId="0" fontId="8" fillId="0" borderId="10" xfId="21" applyFont="1" applyFill="1" applyBorder="1" applyAlignment="1">
      <alignment horizontal="right" vertical="distributed" shrinkToFit="1"/>
    </xf>
    <xf numFmtId="0" fontId="8" fillId="0" borderId="6" xfId="21" applyFont="1" applyFill="1" applyBorder="1" applyAlignment="1">
      <alignment horizontal="right" vertical="center" shrinkToFit="1" readingOrder="1"/>
    </xf>
    <xf numFmtId="0" fontId="8" fillId="0" borderId="1" xfId="21" applyFont="1" applyBorder="1" applyAlignment="1">
      <alignment vertical="center" readingOrder="1"/>
    </xf>
    <xf numFmtId="0" fontId="2" fillId="0" borderId="0" xfId="21" applyAlignment="1">
      <alignment vertical="center" shrinkToFit="1" readingOrder="1"/>
    </xf>
    <xf numFmtId="0" fontId="2" fillId="0" borderId="0" xfId="21" applyAlignment="1"/>
    <xf numFmtId="0" fontId="6" fillId="0" borderId="1" xfId="21" applyFont="1" applyBorder="1" applyAlignment="1">
      <alignment vertical="center" shrinkToFit="1"/>
    </xf>
    <xf numFmtId="0" fontId="8" fillId="0" borderId="8" xfId="21" applyFont="1" applyFill="1" applyBorder="1" applyAlignment="1">
      <alignment horizontal="right" vertical="center" readingOrder="2"/>
    </xf>
    <xf numFmtId="0" fontId="8" fillId="0" borderId="8" xfId="21" applyFont="1" applyFill="1" applyBorder="1" applyAlignment="1">
      <alignment horizontal="right" vertical="center" indent="1" readingOrder="2"/>
    </xf>
    <xf numFmtId="0" fontId="8" fillId="0" borderId="8" xfId="21" applyFont="1" applyFill="1" applyBorder="1" applyAlignment="1">
      <alignment horizontal="left" vertical="center" readingOrder="2"/>
    </xf>
    <xf numFmtId="0" fontId="28" fillId="0" borderId="5" xfId="21" applyFont="1" applyFill="1" applyBorder="1" applyAlignment="1">
      <alignment horizontal="right" vertical="center" readingOrder="2"/>
    </xf>
    <xf numFmtId="0" fontId="8" fillId="0" borderId="6" xfId="21" applyFont="1" applyFill="1" applyBorder="1" applyAlignment="1">
      <alignment vertical="center"/>
    </xf>
    <xf numFmtId="0" fontId="8" fillId="0" borderId="6" xfId="21" applyFont="1" applyFill="1" applyBorder="1" applyAlignment="1">
      <alignment horizontal="left" vertical="center"/>
    </xf>
    <xf numFmtId="0" fontId="11" fillId="0" borderId="0" xfId="21" applyFont="1" applyAlignment="1">
      <alignment shrinkToFit="1"/>
    </xf>
    <xf numFmtId="0" fontId="8" fillId="0" borderId="1" xfId="21" applyFont="1" applyBorder="1" applyAlignment="1">
      <alignment vertical="center" shrinkToFit="1"/>
    </xf>
    <xf numFmtId="0" fontId="8" fillId="0" borderId="3" xfId="21" applyFont="1" applyFill="1" applyBorder="1" applyAlignment="1">
      <alignment horizontal="center" vertical="center"/>
    </xf>
    <xf numFmtId="0" fontId="6" fillId="0" borderId="0" xfId="21" applyFont="1" applyAlignment="1">
      <alignment vertical="center" shrinkToFit="1"/>
    </xf>
    <xf numFmtId="0" fontId="28" fillId="0" borderId="0" xfId="21" applyFont="1" applyFill="1" applyBorder="1" applyAlignment="1">
      <alignment horizontal="right" readingOrder="2"/>
    </xf>
    <xf numFmtId="0" fontId="8" fillId="0" borderId="7" xfId="21" applyFont="1" applyFill="1" applyBorder="1" applyAlignment="1">
      <alignment horizontal="center" vertical="center" shrinkToFit="1" readingOrder="2"/>
    </xf>
    <xf numFmtId="0" fontId="8" fillId="0" borderId="7" xfId="21" applyFont="1" applyFill="1" applyBorder="1" applyAlignment="1">
      <alignment horizontal="left" shrinkToFit="1"/>
    </xf>
    <xf numFmtId="0" fontId="28" fillId="0" borderId="4" xfId="21" applyFont="1" applyFill="1" applyBorder="1" applyAlignment="1">
      <alignment horizontal="right" readingOrder="2"/>
    </xf>
    <xf numFmtId="0" fontId="8" fillId="0" borderId="4" xfId="21" applyFont="1" applyFill="1" applyBorder="1" applyAlignment="1">
      <alignment horizontal="left" shrinkToFit="1"/>
    </xf>
    <xf numFmtId="0" fontId="8" fillId="0" borderId="0" xfId="21" applyFont="1" applyFill="1" applyBorder="1" applyAlignment="1">
      <alignment horizontal="left" readingOrder="2"/>
    </xf>
    <xf numFmtId="0" fontId="28" fillId="0" borderId="5" xfId="21" applyFont="1" applyFill="1" applyBorder="1" applyAlignment="1">
      <alignment horizontal="right" readingOrder="2"/>
    </xf>
    <xf numFmtId="0" fontId="8" fillId="0" borderId="5" xfId="21" applyFont="1" applyFill="1" applyBorder="1" applyAlignment="1">
      <alignment horizontal="left" shrinkToFit="1"/>
    </xf>
    <xf numFmtId="0" fontId="8" fillId="0" borderId="5" xfId="21" applyFont="1" applyBorder="1" applyAlignment="1">
      <alignment horizontal="left" readingOrder="1"/>
    </xf>
    <xf numFmtId="0" fontId="8" fillId="0" borderId="6" xfId="21" applyFont="1" applyFill="1" applyBorder="1" applyAlignment="1">
      <alignment horizontal="center" vertical="center" shrinkToFit="1" readingOrder="2"/>
    </xf>
    <xf numFmtId="0" fontId="8" fillId="0" borderId="6" xfId="21" applyFont="1" applyFill="1" applyBorder="1" applyAlignment="1">
      <alignment horizontal="left" vertical="center" shrinkToFit="1"/>
    </xf>
    <xf numFmtId="0" fontId="6" fillId="0" borderId="1" xfId="21" applyFont="1" applyFill="1" applyBorder="1" applyAlignment="1">
      <alignment shrinkToFit="1" readingOrder="2"/>
    </xf>
    <xf numFmtId="0" fontId="8" fillId="0" borderId="0" xfId="15" applyFont="1" applyFill="1" applyBorder="1" applyAlignment="1">
      <alignment horizontal="left" vertical="center" readingOrder="2"/>
    </xf>
    <xf numFmtId="0" fontId="8" fillId="0" borderId="4" xfId="21" applyFont="1" applyFill="1" applyBorder="1" applyAlignment="1">
      <alignment horizontal="right" vertical="distributed" shrinkToFit="1"/>
    </xf>
    <xf numFmtId="0" fontId="8" fillId="0" borderId="4" xfId="21" applyFont="1" applyFill="1" applyBorder="1" applyAlignment="1">
      <alignment horizontal="right" vertical="center" wrapText="1"/>
    </xf>
    <xf numFmtId="0" fontId="8" fillId="0" borderId="4" xfId="21" applyFont="1" applyFill="1" applyBorder="1" applyAlignment="1">
      <alignment vertical="center"/>
    </xf>
    <xf numFmtId="0" fontId="8" fillId="0" borderId="4" xfId="21" applyFont="1" applyFill="1" applyBorder="1" applyAlignment="1">
      <alignment horizontal="left" vertical="center" shrinkToFit="1" readingOrder="2"/>
    </xf>
    <xf numFmtId="0" fontId="8" fillId="0" borderId="5" xfId="21" applyFont="1" applyFill="1" applyBorder="1" applyAlignment="1">
      <alignment horizontal="right" vertical="distributed" shrinkToFit="1"/>
    </xf>
    <xf numFmtId="0" fontId="8" fillId="0" borderId="6" xfId="21" applyFont="1" applyFill="1" applyBorder="1" applyAlignment="1">
      <alignment horizontal="right" vertical="distributed" shrinkToFit="1"/>
    </xf>
    <xf numFmtId="0" fontId="8" fillId="0" borderId="0" xfId="21" applyFont="1" applyFill="1" applyBorder="1" applyAlignment="1">
      <alignment horizontal="right" vertical="distributed" shrinkToFit="1"/>
    </xf>
    <xf numFmtId="0" fontId="8" fillId="0" borderId="4" xfId="21" applyFont="1" applyFill="1" applyBorder="1" applyAlignment="1">
      <alignment horizontal="left" vertical="center" shrinkToFit="1"/>
    </xf>
    <xf numFmtId="0" fontId="28" fillId="0" borderId="7" xfId="21" applyFont="1" applyFill="1" applyBorder="1" applyAlignment="1">
      <alignment horizontal="right" vertical="center" readingOrder="2"/>
    </xf>
    <xf numFmtId="0" fontId="8" fillId="0" borderId="7" xfId="21" applyFont="1" applyFill="1" applyBorder="1" applyAlignment="1">
      <alignment horizontal="right" vertical="center" indent="1" shrinkToFit="1" readingOrder="2"/>
    </xf>
    <xf numFmtId="0" fontId="8" fillId="0" borderId="7" xfId="21" applyFont="1" applyFill="1" applyBorder="1" applyAlignment="1">
      <alignment horizontal="left" vertical="center" shrinkToFit="1"/>
    </xf>
    <xf numFmtId="0" fontId="28" fillId="0" borderId="6" xfId="21" applyFont="1" applyFill="1" applyBorder="1" applyAlignment="1">
      <alignment horizontal="right" vertical="center"/>
    </xf>
    <xf numFmtId="0" fontId="8" fillId="0" borderId="6" xfId="21" applyFont="1" applyFill="1" applyBorder="1" applyAlignment="1">
      <alignment horizontal="right" vertical="center" indent="1" shrinkToFit="1" readingOrder="2"/>
    </xf>
    <xf numFmtId="0" fontId="8" fillId="0" borderId="6" xfId="15" applyFont="1" applyFill="1" applyBorder="1" applyAlignment="1">
      <alignment horizontal="right" vertical="center" indent="1" readingOrder="2"/>
    </xf>
    <xf numFmtId="0" fontId="4" fillId="2" borderId="0" xfId="21" applyFont="1" applyFill="1"/>
    <xf numFmtId="0" fontId="4" fillId="0" borderId="0" xfId="21" applyFont="1"/>
    <xf numFmtId="0" fontId="1" fillId="0" borderId="0" xfId="24"/>
    <xf numFmtId="0" fontId="8" fillId="0" borderId="4" xfId="21" applyFont="1" applyFill="1" applyBorder="1" applyAlignment="1">
      <alignment horizontal="right" vertical="center" indent="1" shrinkToFit="1" readingOrder="2"/>
    </xf>
    <xf numFmtId="0" fontId="8" fillId="0" borderId="5" xfId="21" applyFont="1" applyFill="1" applyBorder="1" applyAlignment="1">
      <alignment vertical="center" shrinkToFit="1" readingOrder="2"/>
    </xf>
    <xf numFmtId="0" fontId="8" fillId="0" borderId="6" xfId="21" applyFont="1" applyFill="1" applyBorder="1" applyAlignment="1">
      <alignment horizontal="left" shrinkToFit="1"/>
    </xf>
    <xf numFmtId="0" fontId="8" fillId="0" borderId="7" xfId="21" applyFont="1" applyFill="1" applyBorder="1" applyAlignment="1">
      <alignment vertical="center" shrinkToFit="1" readingOrder="2"/>
    </xf>
    <xf numFmtId="0" fontId="8" fillId="0" borderId="4" xfId="21" applyFont="1" applyFill="1" applyBorder="1" applyAlignment="1">
      <alignment vertical="center" shrinkToFit="1" readingOrder="2"/>
    </xf>
    <xf numFmtId="0" fontId="8" fillId="0" borderId="14" xfId="21" applyFont="1" applyFill="1" applyBorder="1" applyAlignment="1">
      <alignment horizontal="center" vertical="center" shrinkToFit="1" readingOrder="2"/>
    </xf>
    <xf numFmtId="0" fontId="8" fillId="0" borderId="7" xfId="15" applyFont="1" applyFill="1" applyBorder="1" applyAlignment="1">
      <alignment horizontal="center" vertical="center" readingOrder="2"/>
    </xf>
    <xf numFmtId="0" fontId="28" fillId="0" borderId="4" xfId="21" applyFont="1" applyFill="1" applyBorder="1" applyAlignment="1">
      <alignment horizontal="right" vertical="center" readingOrder="2"/>
    </xf>
    <xf numFmtId="0" fontId="8" fillId="0" borderId="4" xfId="21" applyFont="1" applyFill="1" applyBorder="1" applyAlignment="1">
      <alignment horizontal="center" vertical="center" shrinkToFit="1" readingOrder="2"/>
    </xf>
    <xf numFmtId="0" fontId="28" fillId="0" borderId="0" xfId="21" applyFont="1" applyFill="1" applyBorder="1" applyAlignment="1">
      <alignment horizontal="right" vertical="center"/>
    </xf>
    <xf numFmtId="0" fontId="8" fillId="0" borderId="0" xfId="21" applyFont="1" applyFill="1" applyBorder="1" applyAlignment="1">
      <alignment horizontal="center" vertical="center" shrinkToFit="1" readingOrder="2"/>
    </xf>
    <xf numFmtId="0" fontId="4" fillId="0" borderId="0" xfId="21" applyFont="1" applyFill="1"/>
    <xf numFmtId="0" fontId="6" fillId="0" borderId="1" xfId="21" applyFont="1" applyFill="1" applyBorder="1" applyAlignment="1">
      <alignment vertical="center" shrinkToFit="1"/>
    </xf>
    <xf numFmtId="0" fontId="6" fillId="0" borderId="0" xfId="21" applyFont="1" applyAlignment="1">
      <alignment shrinkToFit="1" readingOrder="1"/>
    </xf>
    <xf numFmtId="0" fontId="8" fillId="0" borderId="0" xfId="21" applyFont="1" applyFill="1" applyBorder="1" applyAlignment="1">
      <alignment horizontal="right" vertical="center"/>
    </xf>
    <xf numFmtId="0" fontId="8" fillId="0" borderId="9" xfId="21" applyFont="1" applyFill="1" applyBorder="1" applyAlignment="1">
      <alignment horizontal="right" vertical="distributed" shrinkToFit="1"/>
    </xf>
    <xf numFmtId="0" fontId="8" fillId="0" borderId="4" xfId="21" applyFont="1" applyFill="1" applyBorder="1" applyAlignment="1">
      <alignment horizontal="right" vertical="center" shrinkToFit="1" readingOrder="2"/>
    </xf>
    <xf numFmtId="0" fontId="8" fillId="0" borderId="4" xfId="21" applyFont="1" applyFill="1" applyBorder="1" applyAlignment="1">
      <alignment horizontal="left" vertical="center"/>
    </xf>
    <xf numFmtId="0" fontId="8" fillId="0" borderId="5" xfId="21" applyFont="1" applyFill="1" applyBorder="1" applyAlignment="1">
      <alignment horizontal="right" vertical="center" shrinkToFit="1" readingOrder="2"/>
    </xf>
    <xf numFmtId="0" fontId="8" fillId="0" borderId="6" xfId="21" applyFont="1" applyFill="1" applyBorder="1" applyAlignment="1">
      <alignment horizontal="right" vertical="center" shrinkToFit="1" readingOrder="2"/>
    </xf>
    <xf numFmtId="0" fontId="8" fillId="0" borderId="6" xfId="21" applyFont="1" applyFill="1" applyBorder="1" applyAlignment="1">
      <alignment horizontal="left" vertical="center" readingOrder="2"/>
    </xf>
    <xf numFmtId="0" fontId="6" fillId="2" borderId="0" xfId="21" applyFont="1" applyFill="1"/>
    <xf numFmtId="0" fontId="2" fillId="2" borderId="0" xfId="21" applyFill="1" applyAlignment="1">
      <alignment shrinkToFit="1" readingOrder="1"/>
    </xf>
    <xf numFmtId="0" fontId="6" fillId="0" borderId="1" xfId="21" applyFont="1" applyFill="1" applyBorder="1" applyAlignment="1">
      <alignment vertical="center"/>
    </xf>
    <xf numFmtId="0" fontId="8" fillId="0" borderId="7" xfId="21" applyFont="1" applyFill="1" applyBorder="1" applyAlignment="1">
      <alignment horizontal="right" vertical="center" shrinkToFit="1" readingOrder="2"/>
    </xf>
    <xf numFmtId="0" fontId="8" fillId="0" borderId="9" xfId="21" applyFont="1" applyFill="1" applyBorder="1" applyAlignment="1">
      <alignment horizontal="left" vertical="center" shrinkToFit="1"/>
    </xf>
    <xf numFmtId="0" fontId="13" fillId="0" borderId="7" xfId="21" applyFont="1" applyFill="1" applyBorder="1" applyAlignment="1">
      <alignment vertical="center" shrinkToFit="1" readingOrder="2"/>
    </xf>
    <xf numFmtId="0" fontId="13" fillId="0" borderId="4" xfId="21" applyFont="1" applyFill="1" applyBorder="1" applyAlignment="1">
      <alignment vertical="center" shrinkToFit="1" readingOrder="2"/>
    </xf>
    <xf numFmtId="0" fontId="13" fillId="0" borderId="5" xfId="21" applyFont="1" applyFill="1" applyBorder="1" applyAlignment="1">
      <alignment vertical="center" shrinkToFit="1" readingOrder="2"/>
    </xf>
    <xf numFmtId="0" fontId="8" fillId="0" borderId="5" xfId="21" applyFont="1" applyFill="1" applyBorder="1" applyAlignment="1">
      <alignment horizontal="center" vertical="center" shrinkToFit="1" readingOrder="2"/>
    </xf>
    <xf numFmtId="0" fontId="8" fillId="0" borderId="5" xfId="21" applyFont="1" applyFill="1" applyBorder="1" applyAlignment="1">
      <alignment horizontal="left" vertical="center" wrapText="1" readingOrder="2"/>
    </xf>
    <xf numFmtId="0" fontId="13" fillId="0" borderId="6" xfId="21" applyFont="1" applyFill="1" applyBorder="1" applyAlignment="1">
      <alignment vertical="center" shrinkToFit="1"/>
    </xf>
    <xf numFmtId="0" fontId="8" fillId="0" borderId="6" xfId="21" applyFont="1" applyFill="1" applyBorder="1" applyAlignment="1">
      <alignment horizontal="left" vertical="center" wrapText="1" readingOrder="2"/>
    </xf>
    <xf numFmtId="0" fontId="2" fillId="0" borderId="0" xfId="21" applyFill="1"/>
    <xf numFmtId="0" fontId="8" fillId="0" borderId="9" xfId="15" applyFont="1" applyFill="1" applyBorder="1" applyAlignment="1">
      <alignment horizontal="right" vertical="center" indent="1" readingOrder="2"/>
    </xf>
    <xf numFmtId="0" fontId="8" fillId="0" borderId="8" xfId="15" applyFont="1" applyFill="1" applyBorder="1" applyAlignment="1">
      <alignment horizontal="right" vertical="center" indent="1" readingOrder="2"/>
    </xf>
    <xf numFmtId="0" fontId="13" fillId="0" borderId="6" xfId="21" applyFont="1" applyFill="1" applyBorder="1" applyAlignment="1">
      <alignment vertical="top" shrinkToFit="1"/>
    </xf>
    <xf numFmtId="0" fontId="4" fillId="0" borderId="1" xfId="21" applyFont="1" applyFill="1" applyBorder="1"/>
    <xf numFmtId="0" fontId="6" fillId="0" borderId="0" xfId="21" applyFont="1" applyFill="1" applyBorder="1" applyAlignment="1">
      <alignment vertical="center"/>
    </xf>
    <xf numFmtId="0" fontId="6" fillId="0" borderId="0" xfId="21" applyFont="1" applyBorder="1" applyAlignment="1">
      <alignment vertical="center" readingOrder="2"/>
    </xf>
    <xf numFmtId="0" fontId="4" fillId="0" borderId="0" xfId="21" applyFont="1" applyBorder="1"/>
    <xf numFmtId="0" fontId="1" fillId="0" borderId="0" xfId="24" applyBorder="1"/>
    <xf numFmtId="0" fontId="8" fillId="0" borderId="7" xfId="15" applyFont="1" applyFill="1" applyBorder="1" applyAlignment="1">
      <alignment horizontal="right" vertical="center" indent="2" readingOrder="2"/>
    </xf>
    <xf numFmtId="0" fontId="8" fillId="0" borderId="7" xfId="21" applyFont="1" applyFill="1" applyBorder="1" applyAlignment="1">
      <alignment horizontal="right" vertical="distributed" shrinkToFit="1"/>
    </xf>
    <xf numFmtId="0" fontId="1" fillId="0" borderId="0" xfId="24" applyBorder="1" applyAlignment="1">
      <alignment horizontal="center"/>
    </xf>
    <xf numFmtId="0" fontId="8" fillId="0" borderId="7" xfId="21" applyFont="1" applyFill="1" applyBorder="1" applyAlignment="1">
      <alignment horizontal="right" vertical="center" indent="2" shrinkToFit="1" readingOrder="2"/>
    </xf>
    <xf numFmtId="0" fontId="8" fillId="0" borderId="4" xfId="21" applyFont="1" applyFill="1" applyBorder="1" applyAlignment="1">
      <alignment horizontal="right" vertical="center" indent="2" shrinkToFit="1" readingOrder="2"/>
    </xf>
    <xf numFmtId="0" fontId="8" fillId="0" borderId="6" xfId="21" applyFont="1" applyFill="1" applyBorder="1" applyAlignment="1">
      <alignment horizontal="right" vertical="center" indent="2"/>
    </xf>
    <xf numFmtId="0" fontId="9" fillId="0" borderId="0" xfId="21" applyFont="1" applyBorder="1"/>
    <xf numFmtId="0" fontId="9" fillId="0" borderId="0" xfId="21" applyFont="1" applyBorder="1" applyAlignment="1">
      <alignment horizontal="center"/>
    </xf>
    <xf numFmtId="0" fontId="8" fillId="0" borderId="0" xfId="21" applyFont="1" applyBorder="1" applyAlignment="1"/>
    <xf numFmtId="0" fontId="8" fillId="0" borderId="9" xfId="21" applyFont="1" applyFill="1" applyBorder="1" applyAlignment="1">
      <alignment vertical="center" readingOrder="2"/>
    </xf>
    <xf numFmtId="0" fontId="8" fillId="0" borderId="9" xfId="21" applyFont="1" applyFill="1" applyBorder="1" applyAlignment="1">
      <alignment horizontal="right" vertical="center" indent="1" readingOrder="2"/>
    </xf>
    <xf numFmtId="0" fontId="8" fillId="0" borderId="9" xfId="21" applyFont="1" applyFill="1" applyBorder="1" applyAlignment="1">
      <alignment horizontal="left" vertical="center" readingOrder="2"/>
    </xf>
    <xf numFmtId="0" fontId="6" fillId="0" borderId="0" xfId="21" applyFont="1" applyFill="1" applyBorder="1" applyAlignment="1">
      <alignment horizontal="center" shrinkToFit="1"/>
    </xf>
    <xf numFmtId="0" fontId="6" fillId="0" borderId="0" xfId="21" applyFont="1" applyFill="1" applyBorder="1" applyAlignment="1">
      <alignment horizontal="center" shrinkToFit="1" readingOrder="2"/>
    </xf>
    <xf numFmtId="0" fontId="6" fillId="0" borderId="0" xfId="21" applyFont="1"/>
    <xf numFmtId="0" fontId="6" fillId="0" borderId="0" xfId="21" applyFont="1" applyBorder="1" applyAlignment="1">
      <alignment vertical="center"/>
    </xf>
    <xf numFmtId="0" fontId="8" fillId="0" borderId="7" xfId="21" applyFont="1" applyFill="1" applyBorder="1" applyAlignment="1">
      <alignment horizontal="left" vertical="center"/>
    </xf>
    <xf numFmtId="0" fontId="8" fillId="0" borderId="4" xfId="21" applyFont="1" applyFill="1" applyBorder="1" applyAlignment="1">
      <alignment horizontal="left" vertical="center" wrapText="1" readingOrder="2"/>
    </xf>
    <xf numFmtId="0" fontId="8" fillId="0" borderId="10" xfId="21" applyFont="1" applyFill="1" applyBorder="1" applyAlignment="1">
      <alignment horizontal="right" vertical="center" readingOrder="2"/>
    </xf>
    <xf numFmtId="0" fontId="8" fillId="0" borderId="10" xfId="21" applyFont="1" applyFill="1" applyBorder="1" applyAlignment="1">
      <alignment horizontal="center" vertical="center" readingOrder="2"/>
    </xf>
    <xf numFmtId="0" fontId="8" fillId="0" borderId="10" xfId="21" applyFont="1" applyFill="1" applyBorder="1" applyAlignment="1">
      <alignment horizontal="center" vertical="center"/>
    </xf>
    <xf numFmtId="0" fontId="8" fillId="0" borderId="10" xfId="21" applyFont="1" applyFill="1" applyBorder="1" applyAlignment="1">
      <alignment horizontal="left" vertical="center" wrapText="1" readingOrder="2"/>
    </xf>
    <xf numFmtId="0" fontId="8" fillId="0" borderId="1" xfId="21" applyFont="1" applyBorder="1" applyAlignment="1">
      <alignment horizontal="right"/>
    </xf>
    <xf numFmtId="0" fontId="8" fillId="0" borderId="1" xfId="21" applyFont="1" applyBorder="1" applyAlignment="1">
      <alignment horizontal="center" vertical="center"/>
    </xf>
    <xf numFmtId="0" fontId="8" fillId="0" borderId="1" xfId="21" applyFont="1" applyBorder="1" applyAlignment="1">
      <alignment horizontal="left" vertical="center"/>
    </xf>
    <xf numFmtId="0" fontId="8" fillId="0" borderId="7" xfId="21" applyFont="1" applyFill="1" applyBorder="1" applyAlignment="1">
      <alignment horizontal="center" vertical="center" wrapText="1" readingOrder="2"/>
    </xf>
    <xf numFmtId="0" fontId="8" fillId="0" borderId="6" xfId="21" applyFont="1" applyBorder="1" applyAlignment="1">
      <alignment horizontal="center" vertical="center"/>
    </xf>
    <xf numFmtId="0" fontId="6" fillId="0" borderId="0" xfId="21" applyFont="1" applyBorder="1" applyAlignment="1">
      <alignment horizontal="right" readingOrder="2"/>
    </xf>
    <xf numFmtId="0" fontId="28" fillId="0" borderId="0" xfId="21" applyFont="1" applyBorder="1" applyAlignment="1">
      <alignment horizontal="right" readingOrder="2"/>
    </xf>
    <xf numFmtId="0" fontId="6" fillId="0" borderId="1" xfId="21" applyFont="1" applyBorder="1" applyAlignment="1"/>
    <xf numFmtId="0" fontId="8" fillId="0" borderId="9" xfId="21" applyFont="1" applyFill="1" applyBorder="1" applyAlignment="1">
      <alignment vertical="center"/>
    </xf>
    <xf numFmtId="0" fontId="8" fillId="0" borderId="0" xfId="21" applyFont="1" applyFill="1" applyBorder="1" applyAlignment="1">
      <alignment vertical="center" readingOrder="2"/>
    </xf>
    <xf numFmtId="0" fontId="8" fillId="0" borderId="3" xfId="21" applyFont="1" applyFill="1" applyBorder="1" applyAlignment="1">
      <alignment horizontal="right" vertical="center" indent="1"/>
    </xf>
    <xf numFmtId="0" fontId="8" fillId="0" borderId="0" xfId="21" applyFont="1" applyFill="1" applyBorder="1" applyAlignment="1">
      <alignment vertical="center"/>
    </xf>
    <xf numFmtId="0" fontId="28" fillId="0" borderId="6" xfId="21" applyFont="1" applyFill="1" applyBorder="1" applyAlignment="1">
      <alignment horizontal="left" vertical="distributed" shrinkToFit="1"/>
    </xf>
    <xf numFmtId="0" fontId="6" fillId="0" borderId="1" xfId="21" applyFont="1" applyBorder="1" applyAlignment="1">
      <alignment readingOrder="2"/>
    </xf>
    <xf numFmtId="0" fontId="8" fillId="0" borderId="9" xfId="21" applyFont="1" applyFill="1" applyBorder="1" applyAlignment="1">
      <alignment vertical="center" shrinkToFit="1" readingOrder="2"/>
    </xf>
    <xf numFmtId="0" fontId="8" fillId="0" borderId="9" xfId="21" applyFont="1" applyFill="1" applyBorder="1" applyAlignment="1">
      <alignment horizontal="center" vertical="center" readingOrder="2"/>
    </xf>
    <xf numFmtId="0" fontId="8" fillId="0" borderId="8" xfId="21" applyFont="1" applyFill="1" applyBorder="1" applyAlignment="1">
      <alignment horizontal="center" vertical="center" readingOrder="2"/>
    </xf>
    <xf numFmtId="0" fontId="8" fillId="0" borderId="9" xfId="21" applyFont="1" applyFill="1" applyBorder="1" applyAlignment="1">
      <alignment vertical="center" wrapText="1"/>
    </xf>
    <xf numFmtId="0" fontId="2" fillId="0" borderId="0" xfId="21" applyAlignment="1">
      <alignment vertical="center"/>
    </xf>
    <xf numFmtId="0" fontId="8" fillId="0" borderId="4" xfId="21" applyFont="1" applyFill="1" applyBorder="1" applyAlignment="1">
      <alignment vertical="center" wrapText="1"/>
    </xf>
    <xf numFmtId="0" fontId="8" fillId="0" borderId="5" xfId="21" applyFont="1" applyFill="1" applyBorder="1" applyAlignment="1">
      <alignment vertical="center" wrapText="1"/>
    </xf>
    <xf numFmtId="0" fontId="8" fillId="0" borderId="10" xfId="21" applyFont="1" applyFill="1" applyBorder="1" applyAlignment="1">
      <alignment vertical="center" shrinkToFit="1" readingOrder="2"/>
    </xf>
    <xf numFmtId="0" fontId="8" fillId="0" borderId="5" xfId="6" applyFont="1" applyBorder="1" applyAlignment="1">
      <alignment horizontal="left" vertical="center" wrapText="1" readingOrder="1"/>
    </xf>
    <xf numFmtId="0" fontId="8" fillId="0" borderId="1" xfId="21" applyFont="1" applyFill="1" applyBorder="1" applyAlignment="1">
      <alignment vertical="center"/>
    </xf>
    <xf numFmtId="0" fontId="8" fillId="0" borderId="1" xfId="21" applyFont="1" applyFill="1" applyBorder="1" applyAlignment="1">
      <alignment horizontal="center" vertical="center"/>
    </xf>
    <xf numFmtId="0" fontId="1" fillId="0" borderId="0" xfId="24" applyAlignment="1">
      <alignment vertical="center"/>
    </xf>
    <xf numFmtId="0" fontId="8" fillId="0" borderId="4" xfId="21" applyFont="1" applyFill="1" applyBorder="1" applyAlignment="1">
      <alignment horizontal="right" vertical="center" indent="1"/>
    </xf>
    <xf numFmtId="0" fontId="8" fillId="0" borderId="4" xfId="6" applyFont="1" applyBorder="1" applyAlignment="1">
      <alignment horizontal="left" vertical="center" wrapText="1" readingOrder="1"/>
    </xf>
    <xf numFmtId="0" fontId="8" fillId="0" borderId="10" xfId="21" applyFont="1" applyFill="1" applyBorder="1" applyAlignment="1">
      <alignment horizontal="right" vertical="center" indent="1"/>
    </xf>
    <xf numFmtId="0" fontId="18" fillId="0" borderId="10" xfId="21" applyFont="1" applyFill="1" applyBorder="1" applyAlignment="1">
      <alignment vertical="center" shrinkToFit="1" readingOrder="2"/>
    </xf>
    <xf numFmtId="0" fontId="18" fillId="0" borderId="7" xfId="21" applyFont="1" applyFill="1" applyBorder="1" applyAlignment="1">
      <alignment vertical="center" shrinkToFit="1" readingOrder="2"/>
    </xf>
    <xf numFmtId="0" fontId="18" fillId="2" borderId="10" xfId="21" applyFont="1" applyFill="1" applyBorder="1" applyAlignment="1">
      <alignment vertical="center" shrinkToFit="1" readingOrder="2"/>
    </xf>
    <xf numFmtId="0" fontId="8" fillId="0" borderId="4" xfId="21" applyFont="1" applyBorder="1" applyAlignment="1">
      <alignment vertical="center" shrinkToFit="1"/>
    </xf>
    <xf numFmtId="0" fontId="8" fillId="0" borderId="0" xfId="15" applyFont="1" applyFill="1" applyBorder="1" applyAlignment="1">
      <alignment horizontal="center" vertical="center" readingOrder="2"/>
    </xf>
    <xf numFmtId="0" fontId="8" fillId="0" borderId="11" xfId="2" applyFont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 shrinkToFit="1" readingOrder="2"/>
    </xf>
    <xf numFmtId="0" fontId="8" fillId="0" borderId="6" xfId="0" applyFont="1" applyFill="1" applyBorder="1" applyAlignment="1">
      <alignment horizontal="center" vertical="center" readingOrder="2"/>
    </xf>
    <xf numFmtId="0" fontId="8" fillId="0" borderId="4" xfId="0" applyFont="1" applyFill="1" applyBorder="1" applyAlignment="1">
      <alignment horizontal="center" readingOrder="2"/>
    </xf>
    <xf numFmtId="0" fontId="8" fillId="0" borderId="7" xfId="0" applyFont="1" applyFill="1" applyBorder="1" applyAlignment="1">
      <alignment horizontal="center" readingOrder="2"/>
    </xf>
    <xf numFmtId="0" fontId="13" fillId="2" borderId="6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center" vertical="center" shrinkToFit="1" readingOrder="2"/>
    </xf>
    <xf numFmtId="0" fontId="8" fillId="2" borderId="0" xfId="2" applyFont="1" applyFill="1" applyBorder="1" applyAlignment="1">
      <alignment horizontal="center" vertical="center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8" fillId="0" borderId="4" xfId="0" applyFont="1" applyFill="1" applyBorder="1" applyAlignment="1">
      <alignment horizontal="center" vertical="center" readingOrder="2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8" fillId="0" borderId="11" xfId="0" applyFont="1" applyFill="1" applyBorder="1" applyAlignment="1">
      <alignment horizontal="center" vertical="center" readingOrder="2"/>
    </xf>
    <xf numFmtId="0" fontId="8" fillId="0" borderId="7" xfId="0" applyFont="1" applyFill="1" applyBorder="1" applyAlignment="1">
      <alignment horizontal="center" vertical="center" shrinkToFit="1" readingOrder="2"/>
    </xf>
    <xf numFmtId="0" fontId="8" fillId="2" borderId="4" xfId="14" applyFont="1" applyFill="1" applyBorder="1" applyAlignment="1">
      <alignment horizontal="center" vertical="center" shrinkToFit="1" readingOrder="2"/>
    </xf>
    <xf numFmtId="0" fontId="8" fillId="2" borderId="7" xfId="14" applyFont="1" applyFill="1" applyBorder="1" applyAlignment="1">
      <alignment vertical="center" shrinkToFit="1" readingOrder="2"/>
    </xf>
    <xf numFmtId="0" fontId="8" fillId="2" borderId="4" xfId="14" applyFont="1" applyFill="1" applyBorder="1" applyAlignment="1">
      <alignment vertical="center" shrinkToFit="1" readingOrder="2"/>
    </xf>
    <xf numFmtId="0" fontId="8" fillId="2" borderId="4" xfId="14" applyFont="1" applyFill="1" applyBorder="1" applyAlignment="1">
      <alignment horizontal="right" vertical="center" shrinkToFit="1" readingOrder="2"/>
    </xf>
    <xf numFmtId="0" fontId="8" fillId="2" borderId="5" xfId="14" applyFont="1" applyFill="1" applyBorder="1" applyAlignment="1">
      <alignment vertical="center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8" fillId="0" borderId="4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8" fillId="2" borderId="5" xfId="0" applyFont="1" applyFill="1" applyBorder="1" applyAlignment="1">
      <alignment horizontal="center" vertical="center" readingOrder="2"/>
    </xf>
    <xf numFmtId="0" fontId="8" fillId="2" borderId="4" xfId="0" applyFont="1" applyFill="1" applyBorder="1" applyAlignment="1">
      <alignment horizontal="center" vertical="center" shrinkToFit="1" readingOrder="2"/>
    </xf>
    <xf numFmtId="0" fontId="8" fillId="0" borderId="8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9" xfId="0" applyFont="1" applyFill="1" applyBorder="1" applyAlignment="1">
      <alignment horizontal="center" vertical="center" readingOrder="2"/>
    </xf>
    <xf numFmtId="0" fontId="8" fillId="0" borderId="0" xfId="15" applyFont="1" applyFill="1" applyBorder="1" applyAlignment="1">
      <alignment horizontal="center" vertical="center" readingOrder="2"/>
    </xf>
    <xf numFmtId="0" fontId="8" fillId="0" borderId="3" xfId="15" applyFont="1" applyFill="1" applyBorder="1" applyAlignment="1">
      <alignment horizontal="center" vertical="center" readingOrder="2"/>
    </xf>
    <xf numFmtId="0" fontId="8" fillId="0" borderId="0" xfId="21" applyFont="1" applyFill="1" applyBorder="1" applyAlignment="1">
      <alignment horizontal="center" vertical="center"/>
    </xf>
    <xf numFmtId="0" fontId="8" fillId="0" borderId="15" xfId="21" applyFont="1" applyFill="1" applyBorder="1" applyAlignment="1">
      <alignment horizontal="center" vertical="center" shrinkToFit="1" readingOrder="2"/>
    </xf>
    <xf numFmtId="0" fontId="8" fillId="0" borderId="7" xfId="21" applyFont="1" applyFill="1" applyBorder="1" applyAlignment="1">
      <alignment horizontal="left" vertical="center" shrinkToFit="1" readingOrder="2"/>
    </xf>
    <xf numFmtId="0" fontId="8" fillId="0" borderId="4" xfId="21" applyFont="1" applyFill="1" applyBorder="1" applyAlignment="1">
      <alignment horizontal="left" vertical="center" wrapText="1" shrinkToFit="1" readingOrder="2"/>
    </xf>
    <xf numFmtId="0" fontId="8" fillId="0" borderId="8" xfId="21" applyFont="1" applyFill="1" applyBorder="1" applyAlignment="1">
      <alignment horizontal="right" vertical="center" shrinkToFit="1"/>
    </xf>
    <xf numFmtId="0" fontId="8" fillId="0" borderId="8" xfId="21" applyFont="1" applyFill="1" applyBorder="1" applyAlignment="1">
      <alignment horizontal="right" vertical="center" indent="1"/>
    </xf>
    <xf numFmtId="0" fontId="8" fillId="0" borderId="8" xfId="21" applyFont="1" applyFill="1" applyBorder="1" applyAlignment="1">
      <alignment horizontal="left" vertical="center" readingOrder="1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6" fillId="0" borderId="0" xfId="2" applyFont="1" applyFill="1" applyBorder="1" applyAlignment="1">
      <alignment horizontal="center" vertical="center" readingOrder="2"/>
    </xf>
    <xf numFmtId="0" fontId="8" fillId="0" borderId="0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 shrinkToFit="1" readingOrder="2"/>
    </xf>
    <xf numFmtId="0" fontId="8" fillId="0" borderId="13" xfId="6" applyFont="1" applyFill="1" applyBorder="1" applyAlignment="1">
      <alignment horizontal="center" vertical="center" shrinkToFit="1" readingOrder="2"/>
    </xf>
    <xf numFmtId="0" fontId="6" fillId="2" borderId="2" xfId="2" applyFont="1" applyFill="1" applyBorder="1" applyAlignment="1">
      <alignment horizontal="center" vertical="center" shrinkToFit="1" readingOrder="2"/>
    </xf>
    <xf numFmtId="0" fontId="6" fillId="2" borderId="0" xfId="2" applyFont="1" applyFill="1" applyBorder="1" applyAlignment="1">
      <alignment horizontal="center" vertical="center" shrinkToFit="1" readingOrder="2"/>
    </xf>
    <xf numFmtId="0" fontId="8" fillId="2" borderId="0" xfId="2" applyFont="1" applyFill="1" applyBorder="1" applyAlignment="1">
      <alignment horizontal="center" vertical="center" wrapText="1" shrinkToFit="1" readingOrder="2"/>
    </xf>
    <xf numFmtId="0" fontId="6" fillId="0" borderId="0" xfId="2" applyFont="1" applyFill="1" applyBorder="1" applyAlignment="1">
      <alignment horizontal="center" vertical="center" wrapText="1" readingOrder="2"/>
    </xf>
    <xf numFmtId="0" fontId="8" fillId="2" borderId="2" xfId="2" applyFont="1" applyFill="1" applyBorder="1" applyAlignment="1">
      <alignment horizontal="center" vertical="center" shrinkToFit="1" readingOrder="2"/>
    </xf>
    <xf numFmtId="0" fontId="8" fillId="2" borderId="0" xfId="2" applyFont="1" applyFill="1" applyBorder="1" applyAlignment="1">
      <alignment horizontal="center" vertical="center" shrinkToFit="1" readingOrder="2"/>
    </xf>
    <xf numFmtId="0" fontId="8" fillId="2" borderId="3" xfId="2" applyFont="1" applyFill="1" applyBorder="1" applyAlignment="1">
      <alignment horizontal="center" vertical="center" shrinkToFit="1" readingOrder="2"/>
    </xf>
    <xf numFmtId="0" fontId="6" fillId="2" borderId="3" xfId="2" applyFont="1" applyFill="1" applyBorder="1" applyAlignment="1">
      <alignment horizontal="center" vertical="center" shrinkToFit="1" readingOrder="2"/>
    </xf>
    <xf numFmtId="0" fontId="6" fillId="2" borderId="0" xfId="2" applyFont="1" applyFill="1" applyBorder="1" applyAlignment="1">
      <alignment horizontal="center" vertical="center" wrapText="1" shrinkToFit="1" readingOrder="2"/>
    </xf>
    <xf numFmtId="0" fontId="6" fillId="2" borderId="0" xfId="0" applyFont="1" applyFill="1" applyBorder="1" applyAlignment="1">
      <alignment horizontal="center" vertical="center" shrinkToFit="1" readingOrder="2"/>
    </xf>
    <xf numFmtId="0" fontId="13" fillId="0" borderId="17" xfId="2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 shrinkToFit="1" readingOrder="2"/>
    </xf>
    <xf numFmtId="0" fontId="6" fillId="0" borderId="0" xfId="6" applyFont="1" applyFill="1" applyBorder="1" applyAlignment="1">
      <alignment horizontal="center" vertical="center" shrinkToFit="1" readingOrder="2"/>
    </xf>
    <xf numFmtId="0" fontId="6" fillId="0" borderId="3" xfId="6" applyFont="1" applyFill="1" applyBorder="1" applyAlignment="1">
      <alignment horizontal="center" vertical="center" shrinkToFit="1" readingOrder="2"/>
    </xf>
    <xf numFmtId="0" fontId="13" fillId="0" borderId="0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 shrinkToFit="1" readingOrder="2"/>
    </xf>
    <xf numFmtId="0" fontId="6" fillId="2" borderId="17" xfId="2" applyFont="1" applyFill="1" applyBorder="1" applyAlignment="1">
      <alignment horizontal="center" vertical="center" wrapText="1" shrinkToFit="1" readingOrder="2"/>
    </xf>
    <xf numFmtId="0" fontId="6" fillId="2" borderId="2" xfId="2" applyFont="1" applyFill="1" applyBorder="1" applyAlignment="1">
      <alignment horizontal="center" vertical="center" readingOrder="1"/>
    </xf>
    <xf numFmtId="0" fontId="6" fillId="2" borderId="0" xfId="2" applyFont="1" applyFill="1" applyBorder="1" applyAlignment="1">
      <alignment horizontal="center" vertical="center" readingOrder="1"/>
    </xf>
    <xf numFmtId="0" fontId="6" fillId="2" borderId="3" xfId="2" applyFont="1" applyFill="1" applyBorder="1" applyAlignment="1">
      <alignment horizontal="center" vertical="center" readingOrder="1"/>
    </xf>
    <xf numFmtId="0" fontId="6" fillId="2" borderId="0" xfId="2" applyFont="1" applyFill="1" applyBorder="1" applyAlignment="1">
      <alignment horizontal="center" vertical="center" readingOrder="2"/>
    </xf>
    <xf numFmtId="0" fontId="12" fillId="2" borderId="2" xfId="2" applyFont="1" applyFill="1" applyBorder="1" applyAlignment="1">
      <alignment horizontal="center" vertical="center" readingOrder="1"/>
    </xf>
    <xf numFmtId="0" fontId="12" fillId="2" borderId="0" xfId="2" applyFont="1" applyFill="1" applyBorder="1" applyAlignment="1">
      <alignment horizontal="center" vertical="center" readingOrder="1"/>
    </xf>
    <xf numFmtId="0" fontId="12" fillId="2" borderId="3" xfId="2" applyFont="1" applyFill="1" applyBorder="1" applyAlignment="1">
      <alignment horizontal="center" vertical="center" readingOrder="1"/>
    </xf>
    <xf numFmtId="0" fontId="6" fillId="2" borderId="0" xfId="2" applyFont="1" applyFill="1" applyBorder="1" applyAlignment="1">
      <alignment horizontal="center" vertical="center" wrapText="1" readingOrder="2"/>
    </xf>
    <xf numFmtId="0" fontId="6" fillId="2" borderId="1" xfId="2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shrinkToFit="1" readingOrder="2"/>
    </xf>
    <xf numFmtId="0" fontId="6" fillId="0" borderId="0" xfId="0" applyFont="1" applyFill="1" applyBorder="1" applyAlignment="1">
      <alignment horizontal="center" vertical="center" shrinkToFit="1" readingOrder="2"/>
    </xf>
    <xf numFmtId="0" fontId="6" fillId="0" borderId="3" xfId="0" applyFont="1" applyFill="1" applyBorder="1" applyAlignment="1">
      <alignment horizontal="center" vertical="center" shrinkToFit="1" readingOrder="2"/>
    </xf>
    <xf numFmtId="0" fontId="6" fillId="0" borderId="2" xfId="0" applyFont="1" applyFill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top" shrinkToFit="1" readingOrder="2"/>
    </xf>
    <xf numFmtId="0" fontId="12" fillId="0" borderId="2" xfId="0" applyFont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 readingOrder="1"/>
    </xf>
    <xf numFmtId="0" fontId="12" fillId="0" borderId="3" xfId="0" applyFont="1" applyBorder="1" applyAlignment="1">
      <alignment horizontal="center" vertical="center" readingOrder="1"/>
    </xf>
    <xf numFmtId="0" fontId="6" fillId="0" borderId="3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readingOrder="2"/>
    </xf>
    <xf numFmtId="0" fontId="8" fillId="2" borderId="0" xfId="0" applyFont="1" applyFill="1" applyBorder="1" applyAlignment="1">
      <alignment horizontal="center" readingOrder="2"/>
    </xf>
    <xf numFmtId="0" fontId="6" fillId="2" borderId="2" xfId="0" applyFont="1" applyFill="1" applyBorder="1" applyAlignment="1">
      <alignment horizontal="center" shrinkToFit="1" readingOrder="2"/>
    </xf>
    <xf numFmtId="0" fontId="6" fillId="2" borderId="2" xfId="0" applyFont="1" applyFill="1" applyBorder="1" applyAlignment="1">
      <alignment horizontal="center" vertical="center" shrinkToFit="1" readingOrder="2"/>
    </xf>
    <xf numFmtId="0" fontId="6" fillId="2" borderId="3" xfId="0" applyFont="1" applyFill="1" applyBorder="1" applyAlignment="1">
      <alignment horizontal="center" vertical="center" shrinkToFit="1" readingOrder="2"/>
    </xf>
    <xf numFmtId="0" fontId="6" fillId="2" borderId="2" xfId="0" applyFont="1" applyFill="1" applyBorder="1" applyAlignment="1">
      <alignment horizontal="center" vertical="center" readingOrder="1"/>
    </xf>
    <xf numFmtId="0" fontId="6" fillId="2" borderId="0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0" xfId="0" applyFont="1" applyFill="1" applyBorder="1" applyAlignment="1">
      <alignment horizontal="center" shrinkToFit="1" readingOrder="2"/>
    </xf>
    <xf numFmtId="166" fontId="8" fillId="2" borderId="9" xfId="4" applyFont="1" applyFill="1" applyBorder="1" applyAlignment="1">
      <alignment horizontal="right" vertical="center" readingOrder="2"/>
    </xf>
    <xf numFmtId="0" fontId="6" fillId="0" borderId="2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3" xfId="0" applyFont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center" shrinkToFit="1" readingOrder="2"/>
    </xf>
    <xf numFmtId="0" fontId="6" fillId="0" borderId="0" xfId="6" applyFont="1" applyFill="1" applyBorder="1" applyAlignment="1">
      <alignment horizontal="center" vertical="center" wrapText="1" readingOrder="1"/>
    </xf>
    <xf numFmtId="0" fontId="6" fillId="0" borderId="2" xfId="6" applyFont="1" applyFill="1" applyBorder="1" applyAlignment="1">
      <alignment horizontal="center" vertical="center" shrinkToFit="1" readingOrder="2"/>
    </xf>
    <xf numFmtId="0" fontId="6" fillId="0" borderId="2" xfId="6" applyFont="1" applyBorder="1" applyAlignment="1">
      <alignment horizontal="center" vertical="center" readingOrder="1"/>
    </xf>
    <xf numFmtId="0" fontId="6" fillId="0" borderId="0" xfId="6" applyFont="1" applyBorder="1" applyAlignment="1">
      <alignment horizontal="center" vertical="center" readingOrder="1"/>
    </xf>
    <xf numFmtId="0" fontId="6" fillId="0" borderId="3" xfId="6" applyFont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center" vertical="center" readingOrder="1"/>
    </xf>
    <xf numFmtId="0" fontId="6" fillId="0" borderId="3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vertical="center" shrinkToFit="1" readingOrder="2"/>
    </xf>
    <xf numFmtId="0" fontId="8" fillId="0" borderId="0" xfId="0" applyFont="1" applyFill="1" applyBorder="1" applyAlignment="1">
      <alignment horizontal="center" vertical="center" shrinkToFit="1" readingOrder="2"/>
    </xf>
    <xf numFmtId="0" fontId="8" fillId="0" borderId="3" xfId="0" applyFont="1" applyFill="1" applyBorder="1" applyAlignment="1">
      <alignment horizontal="center" vertical="center" shrinkToFit="1" readingOrder="2"/>
    </xf>
    <xf numFmtId="0" fontId="8" fillId="0" borderId="2" xfId="0" applyFont="1" applyBorder="1" applyAlignment="1">
      <alignment horizontal="center" vertical="center" readingOrder="1"/>
    </xf>
    <xf numFmtId="0" fontId="8" fillId="0" borderId="0" xfId="0" applyFont="1" applyBorder="1" applyAlignment="1">
      <alignment horizontal="center" vertical="center" readingOrder="1"/>
    </xf>
    <xf numFmtId="0" fontId="8" fillId="0" borderId="3" xfId="0" applyFont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shrinkToFit="1" readingOrder="2"/>
    </xf>
    <xf numFmtId="0" fontId="8" fillId="0" borderId="2" xfId="0" applyFont="1" applyBorder="1" applyAlignment="1">
      <alignment horizontal="left" vertical="center" readingOrder="1"/>
    </xf>
    <xf numFmtId="0" fontId="8" fillId="0" borderId="0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0" xfId="0" applyFont="1" applyFill="1" applyBorder="1" applyAlignment="1">
      <alignment horizontal="center" shrinkToFit="1" readingOrder="2"/>
    </xf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 shrinkToFit="1" readingOrder="2"/>
    </xf>
    <xf numFmtId="0" fontId="6" fillId="0" borderId="0" xfId="0" applyFont="1" applyFill="1" applyBorder="1" applyAlignment="1">
      <alignment horizontal="left" vertical="center" shrinkToFit="1" readingOrder="1"/>
    </xf>
    <xf numFmtId="0" fontId="6" fillId="0" borderId="2" xfId="0" applyFont="1" applyFill="1" applyBorder="1" applyAlignment="1">
      <alignment horizontal="right" vertical="center" shrinkToFit="1" readingOrder="2"/>
    </xf>
    <xf numFmtId="0" fontId="6" fillId="0" borderId="0" xfId="0" applyFont="1" applyFill="1" applyBorder="1" applyAlignment="1">
      <alignment horizontal="right" vertical="center" shrinkToFit="1" readingOrder="2"/>
    </xf>
    <xf numFmtId="0" fontId="6" fillId="0" borderId="3" xfId="0" applyFont="1" applyFill="1" applyBorder="1" applyAlignment="1">
      <alignment horizontal="right" vertical="center" shrinkToFit="1" readingOrder="2"/>
    </xf>
    <xf numFmtId="0" fontId="8" fillId="0" borderId="8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center"/>
    </xf>
    <xf numFmtId="0" fontId="6" fillId="0" borderId="0" xfId="2" applyFont="1" applyFill="1" applyBorder="1" applyAlignment="1">
      <alignment horizontal="center" vertical="center" shrinkToFit="1" readingOrder="2"/>
    </xf>
    <xf numFmtId="0" fontId="6" fillId="0" borderId="0" xfId="2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readingOrder="2"/>
    </xf>
    <xf numFmtId="0" fontId="8" fillId="0" borderId="9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 vertical="center" shrinkToFit="1" readingOrder="2"/>
    </xf>
    <xf numFmtId="0" fontId="26" fillId="0" borderId="0" xfId="0" applyFont="1" applyFill="1" applyBorder="1" applyAlignment="1">
      <alignment horizontal="center" vertical="center" shrinkToFit="1" readingOrder="2"/>
    </xf>
    <xf numFmtId="0" fontId="26" fillId="0" borderId="3" xfId="0" applyFont="1" applyFill="1" applyBorder="1" applyAlignment="1">
      <alignment horizontal="center" vertical="center" shrinkToFit="1" readingOrder="2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 readingOrder="1"/>
    </xf>
    <xf numFmtId="0" fontId="6" fillId="2" borderId="2" xfId="10" applyFont="1" applyFill="1" applyBorder="1" applyAlignment="1">
      <alignment horizontal="center" vertical="center" readingOrder="2"/>
    </xf>
    <xf numFmtId="0" fontId="6" fillId="2" borderId="0" xfId="10" applyFont="1" applyFill="1" applyBorder="1" applyAlignment="1">
      <alignment horizontal="center" vertical="center" readingOrder="2"/>
    </xf>
    <xf numFmtId="0" fontId="6" fillId="2" borderId="3" xfId="10" applyFont="1" applyFill="1" applyBorder="1" applyAlignment="1">
      <alignment horizontal="center" vertical="center" readingOrder="2"/>
    </xf>
    <xf numFmtId="0" fontId="8" fillId="2" borderId="2" xfId="0" applyFont="1" applyFill="1" applyBorder="1" applyAlignment="1">
      <alignment horizontal="center" vertical="center" readingOrder="2"/>
    </xf>
    <xf numFmtId="0" fontId="8" fillId="2" borderId="0" xfId="0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wrapText="1" shrinkToFit="1" readingOrder="1"/>
    </xf>
    <xf numFmtId="0" fontId="8" fillId="2" borderId="14" xfId="10" applyFont="1" applyFill="1" applyBorder="1" applyAlignment="1">
      <alignment horizontal="center" vertical="center" readingOrder="2"/>
    </xf>
    <xf numFmtId="0" fontId="6" fillId="2" borderId="0" xfId="0" applyFont="1" applyFill="1" applyBorder="1" applyAlignment="1">
      <alignment horizontal="center" vertical="center" wrapText="1" shrinkToFit="1" readingOrder="1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0" xfId="0" applyFont="1" applyFill="1" applyBorder="1" applyAlignment="1">
      <alignment horizontal="center" vertical="center" readingOrder="2"/>
    </xf>
    <xf numFmtId="0" fontId="8" fillId="2" borderId="2" xfId="0" applyFont="1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horizontal="right" vertical="center" shrinkToFit="1" readingOrder="2"/>
    </xf>
    <xf numFmtId="0" fontId="39" fillId="0" borderId="0" xfId="2" applyFont="1" applyAlignment="1">
      <alignment horizontal="right"/>
    </xf>
    <xf numFmtId="0" fontId="39" fillId="0" borderId="0" xfId="2" applyFont="1" applyAlignment="1">
      <alignment horizontal="center"/>
    </xf>
    <xf numFmtId="0" fontId="39" fillId="0" borderId="0" xfId="2" applyFont="1" applyAlignment="1">
      <alignment horizontal="left"/>
    </xf>
    <xf numFmtId="0" fontId="18" fillId="2" borderId="4" xfId="14" applyFont="1" applyFill="1" applyBorder="1" applyAlignment="1">
      <alignment horizontal="center" vertical="center" wrapText="1" shrinkToFit="1" readingOrder="2"/>
    </xf>
    <xf numFmtId="0" fontId="18" fillId="2" borderId="10" xfId="14" applyFont="1" applyFill="1" applyBorder="1" applyAlignment="1">
      <alignment horizontal="center" vertical="center" wrapText="1" shrinkToFit="1" readingOrder="2"/>
    </xf>
    <xf numFmtId="0" fontId="18" fillId="0" borderId="4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6" fillId="0" borderId="0" xfId="14" applyFont="1" applyAlignment="1">
      <alignment horizontal="center" vertical="center"/>
    </xf>
    <xf numFmtId="0" fontId="6" fillId="0" borderId="0" xfId="14" applyFont="1" applyBorder="1" applyAlignment="1">
      <alignment horizontal="right" vertical="center"/>
    </xf>
    <xf numFmtId="0" fontId="6" fillId="0" borderId="0" xfId="14" applyFont="1" applyBorder="1" applyAlignment="1">
      <alignment horizontal="left" vertical="center" readingOrder="1"/>
    </xf>
    <xf numFmtId="0" fontId="8" fillId="2" borderId="20" xfId="14" applyFont="1" applyFill="1" applyBorder="1" applyAlignment="1">
      <alignment horizontal="center" vertical="center" shrinkToFit="1" readingOrder="2"/>
    </xf>
    <xf numFmtId="0" fontId="8" fillId="2" borderId="4" xfId="14" applyFont="1" applyFill="1" applyBorder="1" applyAlignment="1">
      <alignment horizontal="center" vertical="center" shrinkToFit="1" readingOrder="2"/>
    </xf>
    <xf numFmtId="0" fontId="8" fillId="2" borderId="10" xfId="14" applyFont="1" applyFill="1" applyBorder="1" applyAlignment="1">
      <alignment horizontal="center" vertical="center" shrinkToFit="1" readingOrder="2"/>
    </xf>
    <xf numFmtId="0" fontId="8" fillId="0" borderId="20" xfId="14" applyFont="1" applyBorder="1" applyAlignment="1">
      <alignment horizontal="center" vertical="center" wrapText="1"/>
    </xf>
    <xf numFmtId="0" fontId="8" fillId="0" borderId="4" xfId="14" applyFont="1" applyBorder="1" applyAlignment="1">
      <alignment horizontal="center" vertical="center" wrapText="1"/>
    </xf>
    <xf numFmtId="0" fontId="8" fillId="0" borderId="20" xfId="14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  <xf numFmtId="0" fontId="8" fillId="0" borderId="10" xfId="14" applyFont="1" applyBorder="1" applyAlignment="1">
      <alignment horizontal="center" vertical="center"/>
    </xf>
    <xf numFmtId="0" fontId="8" fillId="0" borderId="2" xfId="15" applyFont="1" applyFill="1" applyBorder="1" applyAlignment="1">
      <alignment horizontal="center" vertical="center" readingOrder="2"/>
    </xf>
    <xf numFmtId="0" fontId="8" fillId="0" borderId="0" xfId="15" applyFont="1" applyFill="1" applyBorder="1" applyAlignment="1">
      <alignment horizontal="center" vertical="center" readingOrder="2"/>
    </xf>
    <xf numFmtId="0" fontId="8" fillId="0" borderId="3" xfId="15" applyFont="1" applyFill="1" applyBorder="1" applyAlignment="1">
      <alignment horizontal="center" vertical="center" readingOrder="2"/>
    </xf>
    <xf numFmtId="0" fontId="6" fillId="0" borderId="1" xfId="15" applyFont="1" applyBorder="1" applyAlignment="1">
      <alignment horizontal="center" vertical="center" readingOrder="2"/>
    </xf>
    <xf numFmtId="0" fontId="6" fillId="0" borderId="0" xfId="15" applyFont="1" applyBorder="1" applyAlignment="1">
      <alignment horizontal="center" vertical="center" readingOrder="2"/>
    </xf>
    <xf numFmtId="0" fontId="6" fillId="0" borderId="0" xfId="15" applyFont="1" applyFill="1" applyBorder="1" applyAlignment="1">
      <alignment horizontal="center" vertical="center" wrapText="1" readingOrder="2"/>
    </xf>
    <xf numFmtId="0" fontId="6" fillId="0" borderId="2" xfId="15" applyFont="1" applyFill="1" applyBorder="1" applyAlignment="1">
      <alignment horizontal="center" vertical="center" readingOrder="2"/>
    </xf>
    <xf numFmtId="0" fontId="6" fillId="0" borderId="0" xfId="15" applyFont="1" applyFill="1" applyBorder="1" applyAlignment="1">
      <alignment horizontal="center" vertical="center" readingOrder="2"/>
    </xf>
    <xf numFmtId="0" fontId="6" fillId="0" borderId="3" xfId="15" applyFont="1" applyFill="1" applyBorder="1" applyAlignment="1">
      <alignment horizontal="center" vertical="center" readingOrder="2"/>
    </xf>
    <xf numFmtId="0" fontId="6" fillId="0" borderId="0" xfId="2" applyFont="1" applyBorder="1" applyAlignment="1">
      <alignment horizontal="center" vertical="center" readingOrder="2"/>
    </xf>
    <xf numFmtId="0" fontId="6" fillId="0" borderId="0" xfId="2" applyFont="1" applyBorder="1" applyAlignment="1">
      <alignment horizontal="center" vertical="center" wrapText="1" readingOrder="2"/>
    </xf>
    <xf numFmtId="0" fontId="45" fillId="7" borderId="0" xfId="2" applyFont="1" applyFill="1" applyBorder="1" applyAlignment="1">
      <alignment horizontal="center" vertical="center" shrinkToFit="1"/>
    </xf>
    <xf numFmtId="0" fontId="8" fillId="0" borderId="0" xfId="21" applyFont="1" applyFill="1" applyBorder="1" applyAlignment="1">
      <alignment horizontal="center" vertical="center"/>
    </xf>
    <xf numFmtId="0" fontId="6" fillId="0" borderId="0" xfId="21" applyFont="1" applyBorder="1" applyAlignment="1">
      <alignment horizontal="center" vertical="center" readingOrder="2"/>
    </xf>
    <xf numFmtId="0" fontId="6" fillId="0" borderId="0" xfId="21" applyFont="1" applyBorder="1" applyAlignment="1">
      <alignment horizontal="center" vertical="center" wrapText="1" readingOrder="2"/>
    </xf>
    <xf numFmtId="0" fontId="8" fillId="0" borderId="2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6" fillId="0" borderId="0" xfId="21" applyFont="1" applyAlignment="1">
      <alignment horizontal="center" vertical="center" shrinkToFit="1"/>
    </xf>
    <xf numFmtId="0" fontId="46" fillId="0" borderId="0" xfId="15" applyFont="1" applyAlignment="1">
      <alignment horizontal="center" vertical="center" wrapText="1" readingOrder="2"/>
    </xf>
    <xf numFmtId="0" fontId="6" fillId="0" borderId="0" xfId="21" applyFont="1" applyAlignment="1">
      <alignment horizontal="center" vertical="center" shrinkToFit="1" readingOrder="2"/>
    </xf>
    <xf numFmtId="0" fontId="6" fillId="0" borderId="2" xfId="21" applyFont="1" applyFill="1" applyBorder="1" applyAlignment="1">
      <alignment horizontal="center" vertical="center" wrapText="1" readingOrder="1"/>
    </xf>
    <xf numFmtId="0" fontId="6" fillId="0" borderId="0" xfId="21" applyFont="1" applyFill="1" applyBorder="1" applyAlignment="1">
      <alignment horizontal="center" vertical="center" wrapText="1" readingOrder="1"/>
    </xf>
    <xf numFmtId="0" fontId="6" fillId="0" borderId="3" xfId="21" applyFont="1" applyFill="1" applyBorder="1" applyAlignment="1">
      <alignment horizontal="center" vertical="center" wrapText="1" readingOrder="1"/>
    </xf>
    <xf numFmtId="0" fontId="6" fillId="0" borderId="0" xfId="21" applyFont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 vertical="center" wrapText="1" shrinkToFit="1" readingOrder="2"/>
    </xf>
    <xf numFmtId="0" fontId="6" fillId="0" borderId="0" xfId="21" applyFont="1" applyFill="1" applyBorder="1" applyAlignment="1">
      <alignment horizontal="center" vertical="center" wrapText="1" readingOrder="2"/>
    </xf>
    <xf numFmtId="0" fontId="6" fillId="0" borderId="0" xfId="21" applyFont="1" applyFill="1" applyBorder="1" applyAlignment="1">
      <alignment horizontal="center" vertical="center" readingOrder="2"/>
    </xf>
    <xf numFmtId="0" fontId="8" fillId="0" borderId="0" xfId="21" applyFont="1" applyBorder="1" applyAlignment="1">
      <alignment horizontal="center" vertical="center" wrapText="1" readingOrder="1"/>
    </xf>
    <xf numFmtId="0" fontId="6" fillId="0" borderId="0" xfId="21" applyFont="1" applyBorder="1" applyAlignment="1">
      <alignment horizontal="center" vertical="center" wrapText="1" readingOrder="1"/>
    </xf>
    <xf numFmtId="0" fontId="6" fillId="0" borderId="0" xfId="21" applyFont="1" applyAlignment="1">
      <alignment horizontal="center" vertical="center" shrinkToFit="1" readingOrder="1"/>
    </xf>
    <xf numFmtId="0" fontId="6" fillId="0" borderId="0" xfId="21" applyFont="1" applyBorder="1" applyAlignment="1">
      <alignment horizontal="right" vertical="center" shrinkToFit="1" readingOrder="1"/>
    </xf>
    <xf numFmtId="0" fontId="6" fillId="0" borderId="0" xfId="21" applyFont="1" applyBorder="1" applyAlignment="1">
      <alignment horizontal="center" vertical="center" shrinkToFit="1" readingOrder="2"/>
    </xf>
    <xf numFmtId="0" fontId="6" fillId="0" borderId="0" xfId="21" applyFont="1" applyAlignment="1">
      <alignment horizontal="center" vertical="center"/>
    </xf>
    <xf numFmtId="0" fontId="6" fillId="0" borderId="0" xfId="21" applyFont="1" applyAlignment="1">
      <alignment horizontal="center" vertical="center" wrapText="1"/>
    </xf>
    <xf numFmtId="0" fontId="6" fillId="0" borderId="0" xfId="21" applyFont="1" applyBorder="1" applyAlignment="1">
      <alignment horizontal="center" shrinkToFit="1"/>
    </xf>
    <xf numFmtId="0" fontId="6" fillId="0" borderId="0" xfId="21" applyFont="1" applyBorder="1" applyAlignment="1">
      <alignment horizontal="center" vertical="center" wrapText="1"/>
    </xf>
    <xf numFmtId="0" fontId="6" fillId="0" borderId="0" xfId="21" applyFont="1" applyFill="1" applyBorder="1" applyAlignment="1">
      <alignment horizontal="center" vertical="center"/>
    </xf>
    <xf numFmtId="0" fontId="6" fillId="0" borderId="0" xfId="21" applyFont="1" applyFill="1" applyBorder="1" applyAlignment="1">
      <alignment horizontal="center" vertical="center" wrapText="1"/>
    </xf>
    <xf numFmtId="0" fontId="6" fillId="0" borderId="0" xfId="21" applyFont="1" applyFill="1" applyBorder="1" applyAlignment="1">
      <alignment horizontal="center" vertical="center" shrinkToFit="1"/>
    </xf>
    <xf numFmtId="0" fontId="1" fillId="0" borderId="0" xfId="24" applyBorder="1" applyAlignment="1">
      <alignment horizontal="center"/>
    </xf>
    <xf numFmtId="0" fontId="6" fillId="0" borderId="0" xfId="21" applyFont="1" applyFill="1" applyBorder="1" applyAlignment="1">
      <alignment horizontal="center" vertical="center" shrinkToFit="1" readingOrder="2"/>
    </xf>
  </cellXfs>
  <cellStyles count="392">
    <cellStyle name="20% - Accent1 2" xfId="25"/>
    <cellStyle name="20% - Accent1 3" xfId="26"/>
    <cellStyle name="20% - Accent1 4" xfId="27"/>
    <cellStyle name="20% - Accent1 5" xfId="28"/>
    <cellStyle name="20% - Accent1 6" xfId="29"/>
    <cellStyle name="20% - Accent1 7" xfId="30"/>
    <cellStyle name="20% - Accent1 8" xfId="31"/>
    <cellStyle name="20% - Accent1 9" xfId="32"/>
    <cellStyle name="20% - Accent2 2" xfId="33"/>
    <cellStyle name="20% - Accent2 3" xfId="34"/>
    <cellStyle name="20% - Accent2 4" xfId="35"/>
    <cellStyle name="20% - Accent2 5" xfId="36"/>
    <cellStyle name="20% - Accent2 6" xfId="37"/>
    <cellStyle name="20% - Accent2 7" xfId="38"/>
    <cellStyle name="20% - Accent2 8" xfId="39"/>
    <cellStyle name="20% - Accent2 9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3 7" xfId="46"/>
    <cellStyle name="20% - Accent3 8" xfId="47"/>
    <cellStyle name="20% - Accent3 9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2" xfId="65"/>
    <cellStyle name="20% - Accent6 3" xfId="66"/>
    <cellStyle name="20% - Accent6 4" xfId="67"/>
    <cellStyle name="20% - Accent6 5" xfId="68"/>
    <cellStyle name="20% - Accent6 6" xfId="69"/>
    <cellStyle name="20% - Accent6 7" xfId="70"/>
    <cellStyle name="20% - Accent6 8" xfId="71"/>
    <cellStyle name="20% - Accent6 9" xfId="72"/>
    <cellStyle name="40% - Accent1 2" xfId="73"/>
    <cellStyle name="40% - Accent1 3" xfId="74"/>
    <cellStyle name="40% - Accent1 4" xfId="75"/>
    <cellStyle name="40% - Accent1 5" xfId="76"/>
    <cellStyle name="40% - Accent1 6" xfId="77"/>
    <cellStyle name="40% - Accent1 7" xfId="78"/>
    <cellStyle name="40% - Accent1 8" xfId="79"/>
    <cellStyle name="40% - Accent1 9" xfId="80"/>
    <cellStyle name="40% - Accent2 2" xfId="81"/>
    <cellStyle name="40% - Accent2 3" xfId="82"/>
    <cellStyle name="40% - Accent2 4" xfId="83"/>
    <cellStyle name="40% - Accent2 5" xfId="84"/>
    <cellStyle name="40% - Accent2 6" xfId="85"/>
    <cellStyle name="40% - Accent2 7" xfId="86"/>
    <cellStyle name="40% - Accent2 8" xfId="87"/>
    <cellStyle name="40% - Accent2 9" xfId="88"/>
    <cellStyle name="40% - Accent3 2" xfId="89"/>
    <cellStyle name="40% - Accent3 3" xfId="90"/>
    <cellStyle name="40% - Accent3 4" xfId="91"/>
    <cellStyle name="40% - Accent3 5" xfId="92"/>
    <cellStyle name="40% - Accent3 6" xfId="93"/>
    <cellStyle name="40% - Accent3 7" xfId="94"/>
    <cellStyle name="40% - Accent3 8" xfId="95"/>
    <cellStyle name="40% - Accent3 9" xfId="96"/>
    <cellStyle name="40% - Accent4 2" xfId="97"/>
    <cellStyle name="40% - Accent4 3" xfId="98"/>
    <cellStyle name="40% - Accent4 4" xfId="99"/>
    <cellStyle name="40% - Accent4 5" xfId="100"/>
    <cellStyle name="40% - Accent4 6" xfId="101"/>
    <cellStyle name="40% - Accent4 7" xfId="102"/>
    <cellStyle name="40% - Accent4 8" xfId="103"/>
    <cellStyle name="40% - Accent4 9" xfId="104"/>
    <cellStyle name="40% - Accent5 2" xfId="105"/>
    <cellStyle name="40% - Accent5 3" xfId="106"/>
    <cellStyle name="40% - Accent5 4" xfId="107"/>
    <cellStyle name="40% - Accent5 5" xfId="108"/>
    <cellStyle name="40% - Accent5 6" xfId="109"/>
    <cellStyle name="40% - Accent5 7" xfId="110"/>
    <cellStyle name="40% - Accent5 8" xfId="111"/>
    <cellStyle name="40% - Accent5 9" xfId="112"/>
    <cellStyle name="40% - Accent6 2" xfId="113"/>
    <cellStyle name="40% - Accent6 3" xfId="114"/>
    <cellStyle name="40% - Accent6 4" xfId="115"/>
    <cellStyle name="40% - Accent6 5" xfId="116"/>
    <cellStyle name="40% - Accent6 6" xfId="117"/>
    <cellStyle name="40% - Accent6 7" xfId="118"/>
    <cellStyle name="40% - Accent6 8" xfId="119"/>
    <cellStyle name="40% - Accent6 9" xfId="120"/>
    <cellStyle name="60% - Accent1 2" xfId="121"/>
    <cellStyle name="60% - Accent1 3" xfId="122"/>
    <cellStyle name="60% - Accent1 4" xfId="123"/>
    <cellStyle name="60% - Accent1 5" xfId="124"/>
    <cellStyle name="60% - Accent1 6" xfId="125"/>
    <cellStyle name="60% - Accent1 7" xfId="126"/>
    <cellStyle name="60% - Accent1 8" xfId="127"/>
    <cellStyle name="60% - Accent1 9" xfId="128"/>
    <cellStyle name="60% - Accent2 2" xfId="129"/>
    <cellStyle name="60% - Accent2 3" xfId="130"/>
    <cellStyle name="60% - Accent2 4" xfId="131"/>
    <cellStyle name="60% - Accent2 5" xfId="132"/>
    <cellStyle name="60% - Accent2 6" xfId="133"/>
    <cellStyle name="60% - Accent2 7" xfId="134"/>
    <cellStyle name="60% - Accent2 8" xfId="135"/>
    <cellStyle name="60% - Accent2 9" xfId="136"/>
    <cellStyle name="60% - Accent3 2" xfId="137"/>
    <cellStyle name="60% - Accent3 3" xfId="138"/>
    <cellStyle name="60% - Accent3 4" xfId="139"/>
    <cellStyle name="60% - Accent3 5" xfId="140"/>
    <cellStyle name="60% - Accent3 6" xfId="141"/>
    <cellStyle name="60% - Accent3 7" xfId="142"/>
    <cellStyle name="60% - Accent3 8" xfId="143"/>
    <cellStyle name="60% - Accent3 9" xfId="144"/>
    <cellStyle name="60% - Accent4 2" xfId="145"/>
    <cellStyle name="60% - Accent4 3" xfId="146"/>
    <cellStyle name="60% - Accent4 4" xfId="147"/>
    <cellStyle name="60% - Accent4 5" xfId="148"/>
    <cellStyle name="60% - Accent4 6" xfId="149"/>
    <cellStyle name="60% - Accent4 7" xfId="150"/>
    <cellStyle name="60% - Accent4 8" xfId="151"/>
    <cellStyle name="60% - Accent4 9" xfId="152"/>
    <cellStyle name="60% - Accent5 2" xfId="153"/>
    <cellStyle name="60% - Accent5 3" xfId="154"/>
    <cellStyle name="60% - Accent5 4" xfId="155"/>
    <cellStyle name="60% - Accent5 5" xfId="156"/>
    <cellStyle name="60% - Accent5 6" xfId="157"/>
    <cellStyle name="60% - Accent5 7" xfId="158"/>
    <cellStyle name="60% - Accent5 8" xfId="159"/>
    <cellStyle name="60% - Accent5 9" xfId="160"/>
    <cellStyle name="60% - Accent6 2" xfId="161"/>
    <cellStyle name="60% - Accent6 3" xfId="162"/>
    <cellStyle name="60% - Accent6 4" xfId="163"/>
    <cellStyle name="60% - Accent6 5" xfId="164"/>
    <cellStyle name="60% - Accent6 6" xfId="165"/>
    <cellStyle name="60% - Accent6 7" xfId="166"/>
    <cellStyle name="60% - Accent6 8" xfId="167"/>
    <cellStyle name="60% - Accent6 9" xfId="168"/>
    <cellStyle name="Accent1 2" xfId="169"/>
    <cellStyle name="Accent1 3" xfId="170"/>
    <cellStyle name="Accent1 4" xfId="171"/>
    <cellStyle name="Accent1 5" xfId="172"/>
    <cellStyle name="Accent1 6" xfId="173"/>
    <cellStyle name="Accent1 7" xfId="174"/>
    <cellStyle name="Accent1 8" xfId="175"/>
    <cellStyle name="Accent1 9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2" xfId="185"/>
    <cellStyle name="Accent3 3" xfId="186"/>
    <cellStyle name="Accent3 4" xfId="187"/>
    <cellStyle name="Accent3 5" xfId="188"/>
    <cellStyle name="Accent3 6" xfId="189"/>
    <cellStyle name="Accent3 7" xfId="190"/>
    <cellStyle name="Accent3 8" xfId="191"/>
    <cellStyle name="Accent3 9" xfId="192"/>
    <cellStyle name="Accent4 2" xfId="193"/>
    <cellStyle name="Accent4 3" xfId="194"/>
    <cellStyle name="Accent4 4" xfId="195"/>
    <cellStyle name="Accent4 5" xfId="196"/>
    <cellStyle name="Accent4 6" xfId="197"/>
    <cellStyle name="Accent4 7" xfId="198"/>
    <cellStyle name="Accent4 8" xfId="199"/>
    <cellStyle name="Accent4 9" xfId="200"/>
    <cellStyle name="Accent5 2" xfId="201"/>
    <cellStyle name="Accent5 3" xfId="202"/>
    <cellStyle name="Accent5 4" xfId="203"/>
    <cellStyle name="Accent5 5" xfId="204"/>
    <cellStyle name="Accent5 6" xfId="205"/>
    <cellStyle name="Accent5 7" xfId="206"/>
    <cellStyle name="Accent5 8" xfId="207"/>
    <cellStyle name="Accent5 9" xfId="208"/>
    <cellStyle name="Accent6 2" xfId="209"/>
    <cellStyle name="Accent6 3" xfId="210"/>
    <cellStyle name="Accent6 4" xfId="211"/>
    <cellStyle name="Accent6 5" xfId="212"/>
    <cellStyle name="Accent6 6" xfId="213"/>
    <cellStyle name="Accent6 7" xfId="214"/>
    <cellStyle name="Accent6 8" xfId="215"/>
    <cellStyle name="Accent6 9" xfId="216"/>
    <cellStyle name="Bad 2" xfId="217"/>
    <cellStyle name="Bad 3" xfId="218"/>
    <cellStyle name="Bad 4" xfId="219"/>
    <cellStyle name="Bad 5" xfId="220"/>
    <cellStyle name="Bad 6" xfId="221"/>
    <cellStyle name="Bad 7" xfId="222"/>
    <cellStyle name="Bad 8" xfId="223"/>
    <cellStyle name="Bad 9" xfId="224"/>
    <cellStyle name="Calculation 2" xfId="225"/>
    <cellStyle name="Calculation 3" xfId="226"/>
    <cellStyle name="Calculation 4" xfId="227"/>
    <cellStyle name="Calculation 5" xfId="228"/>
    <cellStyle name="Calculation 6" xfId="229"/>
    <cellStyle name="Calculation 7" xfId="230"/>
    <cellStyle name="Calculation 8" xfId="231"/>
    <cellStyle name="Calculation 9" xfId="232"/>
    <cellStyle name="Check Cell 2" xfId="233"/>
    <cellStyle name="Check Cell 3" xfId="234"/>
    <cellStyle name="Check Cell 4" xfId="235"/>
    <cellStyle name="Check Cell 5" xfId="236"/>
    <cellStyle name="Check Cell 6" xfId="237"/>
    <cellStyle name="Check Cell 7" xfId="238"/>
    <cellStyle name="Check Cell 8" xfId="239"/>
    <cellStyle name="Check Cell 9" xfId="240"/>
    <cellStyle name="Comma 2" xfId="3"/>
    <cellStyle name="Comma 2 2" xfId="241"/>
    <cellStyle name="Comma 2 3" xfId="242"/>
    <cellStyle name="Comma 2 4" xfId="243"/>
    <cellStyle name="Comma 2 5" xfId="244"/>
    <cellStyle name="Comma 3" xfId="11"/>
    <cellStyle name="Comma 4" xfId="20"/>
    <cellStyle name="Currency 2" xfId="1"/>
    <cellStyle name="Currency 2 2" xfId="4"/>
    <cellStyle name="Currency 2 3" xfId="245"/>
    <cellStyle name="Currency 2 4" xfId="246"/>
    <cellStyle name="Currency 2 5" xfId="247"/>
    <cellStyle name="Explanatory Text 2" xfId="248"/>
    <cellStyle name="Explanatory Text 3" xfId="249"/>
    <cellStyle name="Explanatory Text 4" xfId="250"/>
    <cellStyle name="Explanatory Text 5" xfId="251"/>
    <cellStyle name="Explanatory Text 6" xfId="252"/>
    <cellStyle name="Explanatory Text 7" xfId="253"/>
    <cellStyle name="Explanatory Text 8" xfId="254"/>
    <cellStyle name="Explanatory Text 9" xfId="255"/>
    <cellStyle name="Good 2" xfId="13"/>
    <cellStyle name="Good 3" xfId="256"/>
    <cellStyle name="Good 4" xfId="257"/>
    <cellStyle name="Good 5" xfId="258"/>
    <cellStyle name="Good 6" xfId="259"/>
    <cellStyle name="Good 7" xfId="260"/>
    <cellStyle name="Good 8" xfId="261"/>
    <cellStyle name="Good 9" xfId="262"/>
    <cellStyle name="Heading 1 2" xfId="263"/>
    <cellStyle name="Heading 1 3" xfId="264"/>
    <cellStyle name="Heading 1 4" xfId="265"/>
    <cellStyle name="Heading 1 5" xfId="266"/>
    <cellStyle name="Heading 1 6" xfId="267"/>
    <cellStyle name="Heading 1 7" xfId="268"/>
    <cellStyle name="Heading 1 8" xfId="269"/>
    <cellStyle name="Heading 1 9" xfId="270"/>
    <cellStyle name="Heading 2 2" xfId="271"/>
    <cellStyle name="Heading 2 3" xfId="272"/>
    <cellStyle name="Heading 2 4" xfId="273"/>
    <cellStyle name="Heading 2 5" xfId="274"/>
    <cellStyle name="Heading 2 6" xfId="275"/>
    <cellStyle name="Heading 2 7" xfId="276"/>
    <cellStyle name="Heading 2 8" xfId="277"/>
    <cellStyle name="Heading 2 9" xfId="278"/>
    <cellStyle name="Heading 3 2" xfId="279"/>
    <cellStyle name="Heading 3 3" xfId="280"/>
    <cellStyle name="Heading 3 4" xfId="281"/>
    <cellStyle name="Heading 3 5" xfId="282"/>
    <cellStyle name="Heading 3 6" xfId="283"/>
    <cellStyle name="Heading 3 7" xfId="284"/>
    <cellStyle name="Heading 3 8" xfId="285"/>
    <cellStyle name="Heading 3 9" xfId="286"/>
    <cellStyle name="Heading 4 2" xfId="287"/>
    <cellStyle name="Heading 4 3" xfId="288"/>
    <cellStyle name="Heading 4 4" xfId="289"/>
    <cellStyle name="Heading 4 5" xfId="290"/>
    <cellStyle name="Heading 4 6" xfId="291"/>
    <cellStyle name="Heading 4 7" xfId="292"/>
    <cellStyle name="Heading 4 8" xfId="293"/>
    <cellStyle name="Heading 4 9" xfId="294"/>
    <cellStyle name="Input 2" xfId="295"/>
    <cellStyle name="Input 3" xfId="296"/>
    <cellStyle name="Input 4" xfId="297"/>
    <cellStyle name="Input 5" xfId="298"/>
    <cellStyle name="Input 6" xfId="299"/>
    <cellStyle name="Input 7" xfId="300"/>
    <cellStyle name="Input 8" xfId="301"/>
    <cellStyle name="Input 9" xfId="302"/>
    <cellStyle name="Linked Cell 2" xfId="303"/>
    <cellStyle name="Linked Cell 3" xfId="304"/>
    <cellStyle name="Linked Cell 4" xfId="305"/>
    <cellStyle name="Linked Cell 5" xfId="306"/>
    <cellStyle name="Linked Cell 6" xfId="307"/>
    <cellStyle name="Linked Cell 7" xfId="308"/>
    <cellStyle name="Linked Cell 8" xfId="309"/>
    <cellStyle name="Linked Cell 9" xfId="310"/>
    <cellStyle name="Neutral 2" xfId="311"/>
    <cellStyle name="Neutral 3" xfId="312"/>
    <cellStyle name="Neutral 4" xfId="313"/>
    <cellStyle name="Neutral 5" xfId="314"/>
    <cellStyle name="Neutral 6" xfId="315"/>
    <cellStyle name="Neutral 7" xfId="316"/>
    <cellStyle name="Neutral 8" xfId="317"/>
    <cellStyle name="Neutral 9" xfId="318"/>
    <cellStyle name="Normal" xfId="0" builtinId="0"/>
    <cellStyle name="Normal 10" xfId="21"/>
    <cellStyle name="Normal 11" xfId="16"/>
    <cellStyle name="Normal 12" xfId="19"/>
    <cellStyle name="Normal 2" xfId="2"/>
    <cellStyle name="Normal 2 10" xfId="24"/>
    <cellStyle name="Normal 2 11" xfId="319"/>
    <cellStyle name="Normal 2 12" xfId="320"/>
    <cellStyle name="Normal 2 13" xfId="321"/>
    <cellStyle name="Normal 2 14" xfId="322"/>
    <cellStyle name="Normal 2 15" xfId="14"/>
    <cellStyle name="Normal 2 2" xfId="5"/>
    <cellStyle name="Normal 2 2 2" xfId="6"/>
    <cellStyle name="Normal 2 2 2 2" xfId="323"/>
    <cellStyle name="Normal 2 3" xfId="10"/>
    <cellStyle name="Normal 2 3 2" xfId="324"/>
    <cellStyle name="Normal 2 3 3" xfId="325"/>
    <cellStyle name="Normal 2 3 4" xfId="326"/>
    <cellStyle name="Normal 2 3 5" xfId="327"/>
    <cellStyle name="Normal 2 4" xfId="23"/>
    <cellStyle name="Normal 2 5" xfId="328"/>
    <cellStyle name="Normal 2 6" xfId="329"/>
    <cellStyle name="Normal 2 7" xfId="330"/>
    <cellStyle name="Normal 2 8" xfId="331"/>
    <cellStyle name="Normal 2 9" xfId="332"/>
    <cellStyle name="Normal 3" xfId="333"/>
    <cellStyle name="Normal 3 2" xfId="7"/>
    <cellStyle name="Normal 3 2 2" xfId="22"/>
    <cellStyle name="Normal 3 2 3" xfId="334"/>
    <cellStyle name="Normal 3 2 4" xfId="335"/>
    <cellStyle name="Normal 3 2 5" xfId="336"/>
    <cellStyle name="Normal 3 3" xfId="337"/>
    <cellStyle name="Normal 3 4" xfId="338"/>
    <cellStyle name="Normal 3 5" xfId="339"/>
    <cellStyle name="Normal 4" xfId="8"/>
    <cellStyle name="Normal 5" xfId="340"/>
    <cellStyle name="Normal 6" xfId="341"/>
    <cellStyle name="Normal 7" xfId="17"/>
    <cellStyle name="Normal 8" xfId="18"/>
    <cellStyle name="Normal 9" xfId="342"/>
    <cellStyle name="Normal_تجميعي كليات 2007-2008" xfId="15"/>
    <cellStyle name="Note 2" xfId="343"/>
    <cellStyle name="Note 3" xfId="344"/>
    <cellStyle name="Note 4" xfId="345"/>
    <cellStyle name="Note 5" xfId="346"/>
    <cellStyle name="Note 6" xfId="347"/>
    <cellStyle name="Note 7" xfId="348"/>
    <cellStyle name="Note 8" xfId="349"/>
    <cellStyle name="Note 9" xfId="350"/>
    <cellStyle name="Output 2" xfId="351"/>
    <cellStyle name="Output 3" xfId="352"/>
    <cellStyle name="Output 4" xfId="353"/>
    <cellStyle name="Output 5" xfId="354"/>
    <cellStyle name="Output 6" xfId="355"/>
    <cellStyle name="Output 7" xfId="356"/>
    <cellStyle name="Output 8" xfId="357"/>
    <cellStyle name="Output 9" xfId="358"/>
    <cellStyle name="Percent 2" xfId="12"/>
    <cellStyle name="Percent 2 2" xfId="359"/>
    <cellStyle name="Percent 2 2 2" xfId="360"/>
    <cellStyle name="Percent 2 2 3" xfId="361"/>
    <cellStyle name="Percent 2 2 4" xfId="362"/>
    <cellStyle name="Percent 2 2 5" xfId="363"/>
    <cellStyle name="Percent 2 3" xfId="364"/>
    <cellStyle name="Percent 2 4" xfId="365"/>
    <cellStyle name="Percent 2 5" xfId="366"/>
    <cellStyle name="Percent 3" xfId="367"/>
    <cellStyle name="Style 1" xfId="9"/>
    <cellStyle name="Title 2" xfId="368"/>
    <cellStyle name="Title 3" xfId="369"/>
    <cellStyle name="Title 4" xfId="370"/>
    <cellStyle name="Title 5" xfId="371"/>
    <cellStyle name="Title 6" xfId="372"/>
    <cellStyle name="Title 7" xfId="373"/>
    <cellStyle name="Title 8" xfId="374"/>
    <cellStyle name="Title 9" xfId="375"/>
    <cellStyle name="Total 2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3" xfId="385"/>
    <cellStyle name="Warning Text 4" xfId="386"/>
    <cellStyle name="Warning Text 5" xfId="387"/>
    <cellStyle name="Warning Text 6" xfId="388"/>
    <cellStyle name="Warning Text 7" xfId="389"/>
    <cellStyle name="Warning Text 8" xfId="390"/>
    <cellStyle name="Warning Text 9" xfId="391"/>
  </cellStyles>
  <dxfs count="0"/>
  <tableStyles count="0" defaultTableStyle="TableStyleMedium9" defaultPivotStyle="PivotStyleLight16"/>
  <colors>
    <mruColors>
      <color rgb="FFCC9900"/>
      <color rgb="FFFF99FF"/>
      <color rgb="FFFFCC66"/>
      <color rgb="FF3399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rightToLeft="1" view="pageBreakPreview" zoomScaleSheetLayoutView="100" workbookViewId="0">
      <selection activeCell="B18" sqref="B18"/>
    </sheetView>
  </sheetViews>
  <sheetFormatPr defaultRowHeight="12.75"/>
  <sheetData>
    <row r="1" spans="1:14" ht="67.5">
      <c r="A1" s="1009" t="s">
        <v>1224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</row>
    <row r="2" spans="1:14" ht="67.5">
      <c r="A2" s="975"/>
      <c r="B2" s="975"/>
      <c r="C2" s="975"/>
      <c r="D2" s="975"/>
      <c r="E2" s="975"/>
      <c r="F2" s="975"/>
      <c r="G2" s="975"/>
      <c r="H2" s="975"/>
      <c r="I2" s="975"/>
      <c r="J2" s="975"/>
    </row>
    <row r="3" spans="1:14" ht="67.5">
      <c r="A3" s="1010" t="s">
        <v>1225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</row>
    <row r="4" spans="1:14" ht="67.5">
      <c r="A4" s="976"/>
      <c r="B4" s="976"/>
      <c r="C4" s="976"/>
      <c r="D4" s="976"/>
      <c r="E4" s="976"/>
      <c r="F4" s="976"/>
      <c r="G4" s="976"/>
      <c r="H4" s="976"/>
      <c r="I4" s="976"/>
      <c r="J4" s="976"/>
    </row>
    <row r="5" spans="1:14" ht="67.5">
      <c r="A5" s="1011" t="s">
        <v>838</v>
      </c>
      <c r="B5" s="1011"/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1011"/>
      <c r="N5" s="1011"/>
    </row>
  </sheetData>
  <mergeCells count="3">
    <mergeCell ref="A1:N1"/>
    <mergeCell ref="A3:N3"/>
    <mergeCell ref="A5:N5"/>
  </mergeCells>
  <printOptions horizontalCentered="1"/>
  <pageMargins left="0.74803149606299213" right="0.74803149606299213" top="1.299212598425197" bottom="0.98425196850393704" header="0.51181102362204722" footer="0.51181102362204722"/>
  <pageSetup paperSize="9" firstPageNumber="15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C9900"/>
  </sheetPr>
  <dimension ref="A1:K70"/>
  <sheetViews>
    <sheetView rightToLeft="1" view="pageBreakPreview" zoomScale="90" zoomScaleNormal="75" zoomScaleSheetLayoutView="90" workbookViewId="0">
      <selection activeCell="B18" sqref="B18"/>
    </sheetView>
  </sheetViews>
  <sheetFormatPr defaultRowHeight="12.75"/>
  <cols>
    <col min="1" max="1" width="27.5703125" style="10" customWidth="1"/>
    <col min="2" max="10" width="11.140625" style="10" customWidth="1"/>
    <col min="11" max="11" width="34.42578125" style="10" customWidth="1"/>
    <col min="12" max="16384" width="9.140625" style="10"/>
  </cols>
  <sheetData>
    <row r="1" spans="1:11" s="9" customFormat="1" ht="23.25" customHeight="1">
      <c r="A1" s="1070" t="s">
        <v>675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</row>
    <row r="2" spans="1:11" s="9" customFormat="1" ht="35.25" customHeight="1">
      <c r="A2" s="1043" t="s">
        <v>694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53" customFormat="1" ht="15" customHeight="1" thickBot="1">
      <c r="A3" s="350" t="s">
        <v>266</v>
      </c>
      <c r="B3" s="343"/>
      <c r="C3" s="343"/>
      <c r="D3" s="343"/>
      <c r="E3" s="343"/>
      <c r="F3" s="343"/>
      <c r="G3" s="343"/>
      <c r="H3" s="343"/>
      <c r="I3" s="343"/>
      <c r="J3" s="343"/>
      <c r="K3" s="321" t="s">
        <v>601</v>
      </c>
    </row>
    <row r="4" spans="1:11" ht="12.75" customHeight="1" thickTop="1">
      <c r="A4" s="1047" t="s">
        <v>14</v>
      </c>
      <c r="B4" s="1047" t="s">
        <v>6</v>
      </c>
      <c r="C4" s="1047"/>
      <c r="D4" s="1047"/>
      <c r="E4" s="1047" t="s">
        <v>7</v>
      </c>
      <c r="F4" s="1047"/>
      <c r="G4" s="1047"/>
      <c r="H4" s="1047" t="s">
        <v>234</v>
      </c>
      <c r="I4" s="1047"/>
      <c r="J4" s="1047"/>
      <c r="K4" s="1053" t="s">
        <v>163</v>
      </c>
    </row>
    <row r="5" spans="1:11" ht="14.25" customHeight="1">
      <c r="A5" s="1042"/>
      <c r="B5" s="342"/>
      <c r="C5" s="342" t="s">
        <v>441</v>
      </c>
      <c r="D5" s="342"/>
      <c r="E5" s="342"/>
      <c r="F5" s="342" t="s">
        <v>127</v>
      </c>
      <c r="G5" s="342"/>
      <c r="H5" s="342"/>
      <c r="I5" s="342" t="s">
        <v>128</v>
      </c>
      <c r="J5" s="342"/>
      <c r="K5" s="1054"/>
    </row>
    <row r="6" spans="1:11" ht="15.75" customHeight="1">
      <c r="A6" s="1042"/>
      <c r="B6" s="984" t="s">
        <v>235</v>
      </c>
      <c r="C6" s="985" t="s">
        <v>267</v>
      </c>
      <c r="D6" s="984" t="s">
        <v>241</v>
      </c>
      <c r="E6" s="984" t="s">
        <v>235</v>
      </c>
      <c r="F6" s="985" t="s">
        <v>267</v>
      </c>
      <c r="G6" s="984" t="s">
        <v>241</v>
      </c>
      <c r="H6" s="984" t="s">
        <v>235</v>
      </c>
      <c r="I6" s="985" t="s">
        <v>267</v>
      </c>
      <c r="J6" s="984" t="s">
        <v>241</v>
      </c>
      <c r="K6" s="1054"/>
    </row>
    <row r="7" spans="1:11" ht="12" customHeight="1" thickBot="1">
      <c r="A7" s="1056"/>
      <c r="B7" s="986" t="s">
        <v>238</v>
      </c>
      <c r="C7" s="986" t="s">
        <v>239</v>
      </c>
      <c r="D7" s="986" t="s">
        <v>240</v>
      </c>
      <c r="E7" s="986" t="s">
        <v>238</v>
      </c>
      <c r="F7" s="986" t="s">
        <v>239</v>
      </c>
      <c r="G7" s="986" t="s">
        <v>240</v>
      </c>
      <c r="H7" s="986" t="s">
        <v>238</v>
      </c>
      <c r="I7" s="986" t="s">
        <v>239</v>
      </c>
      <c r="J7" s="986" t="s">
        <v>240</v>
      </c>
      <c r="K7" s="1055"/>
    </row>
    <row r="8" spans="1:11" ht="15.75">
      <c r="A8" s="351" t="s">
        <v>9</v>
      </c>
      <c r="B8" s="994"/>
      <c r="C8" s="994"/>
      <c r="D8" s="994"/>
      <c r="E8" s="994"/>
      <c r="F8" s="994"/>
      <c r="G8" s="994"/>
      <c r="H8" s="994"/>
      <c r="I8" s="994"/>
      <c r="J8" s="994"/>
      <c r="K8" s="56" t="s">
        <v>164</v>
      </c>
    </row>
    <row r="9" spans="1:11" ht="15.75" customHeight="1">
      <c r="A9" s="109" t="s">
        <v>16</v>
      </c>
      <c r="B9" s="482">
        <v>64</v>
      </c>
      <c r="C9" s="482">
        <v>79</v>
      </c>
      <c r="D9" s="482">
        <v>143</v>
      </c>
      <c r="E9" s="482">
        <v>0</v>
      </c>
      <c r="F9" s="482">
        <v>0</v>
      </c>
      <c r="G9" s="482">
        <v>0</v>
      </c>
      <c r="H9" s="482">
        <f>SUM(E9+B9)</f>
        <v>64</v>
      </c>
      <c r="I9" s="482">
        <f>SUM(F9+C9)</f>
        <v>79</v>
      </c>
      <c r="J9" s="482">
        <f>SUM(G9+D9)</f>
        <v>143</v>
      </c>
      <c r="K9" s="230" t="s">
        <v>172</v>
      </c>
    </row>
    <row r="10" spans="1:11" ht="18.75" customHeight="1">
      <c r="A10" s="395" t="s">
        <v>17</v>
      </c>
      <c r="B10" s="476">
        <v>26</v>
      </c>
      <c r="C10" s="476">
        <v>55</v>
      </c>
      <c r="D10" s="476">
        <v>81</v>
      </c>
      <c r="E10" s="449">
        <v>0</v>
      </c>
      <c r="F10" s="449">
        <v>0</v>
      </c>
      <c r="G10" s="449">
        <v>0</v>
      </c>
      <c r="H10" s="449">
        <f t="shared" ref="H10:H31" si="0">SUM(E10+B10)</f>
        <v>26</v>
      </c>
      <c r="I10" s="449">
        <f t="shared" ref="I10:I31" si="1">SUM(F10+C10)</f>
        <v>55</v>
      </c>
      <c r="J10" s="449">
        <f t="shared" ref="J10:J31" si="2">SUM(G10+D10)</f>
        <v>81</v>
      </c>
      <c r="K10" s="255" t="s">
        <v>144</v>
      </c>
    </row>
    <row r="11" spans="1:11" ht="18.75" customHeight="1">
      <c r="A11" s="109" t="s">
        <v>18</v>
      </c>
      <c r="B11" s="482">
        <v>38</v>
      </c>
      <c r="C11" s="482">
        <v>73</v>
      </c>
      <c r="D11" s="482">
        <v>111</v>
      </c>
      <c r="E11" s="482">
        <v>0</v>
      </c>
      <c r="F11" s="482">
        <v>0</v>
      </c>
      <c r="G11" s="482">
        <v>0</v>
      </c>
      <c r="H11" s="482">
        <f t="shared" si="0"/>
        <v>38</v>
      </c>
      <c r="I11" s="482">
        <f t="shared" si="1"/>
        <v>73</v>
      </c>
      <c r="J11" s="482">
        <f t="shared" si="2"/>
        <v>111</v>
      </c>
      <c r="K11" s="230" t="s">
        <v>145</v>
      </c>
    </row>
    <row r="12" spans="1:11" ht="15.75" customHeight="1">
      <c r="A12" s="395" t="s">
        <v>19</v>
      </c>
      <c r="B12" s="476">
        <v>46</v>
      </c>
      <c r="C12" s="476">
        <v>102</v>
      </c>
      <c r="D12" s="476">
        <v>148</v>
      </c>
      <c r="E12" s="449">
        <v>0</v>
      </c>
      <c r="F12" s="449">
        <v>0</v>
      </c>
      <c r="G12" s="449">
        <v>0</v>
      </c>
      <c r="H12" s="449">
        <f t="shared" si="0"/>
        <v>46</v>
      </c>
      <c r="I12" s="449">
        <f t="shared" si="1"/>
        <v>102</v>
      </c>
      <c r="J12" s="449">
        <f t="shared" si="2"/>
        <v>148</v>
      </c>
      <c r="K12" s="255" t="s">
        <v>146</v>
      </c>
    </row>
    <row r="13" spans="1:11" ht="18.75" customHeight="1">
      <c r="A13" s="109" t="s">
        <v>20</v>
      </c>
      <c r="B13" s="482">
        <v>191</v>
      </c>
      <c r="C13" s="482">
        <v>205</v>
      </c>
      <c r="D13" s="482">
        <v>396</v>
      </c>
      <c r="E13" s="482">
        <v>0</v>
      </c>
      <c r="F13" s="482">
        <v>0</v>
      </c>
      <c r="G13" s="482">
        <v>0</v>
      </c>
      <c r="H13" s="482">
        <f t="shared" si="0"/>
        <v>191</v>
      </c>
      <c r="I13" s="482">
        <f t="shared" si="1"/>
        <v>205</v>
      </c>
      <c r="J13" s="482">
        <f t="shared" si="2"/>
        <v>396</v>
      </c>
      <c r="K13" s="230" t="s">
        <v>147</v>
      </c>
    </row>
    <row r="14" spans="1:11" ht="18.75" customHeight="1">
      <c r="A14" s="395" t="s">
        <v>519</v>
      </c>
      <c r="B14" s="476">
        <v>105</v>
      </c>
      <c r="C14" s="476">
        <v>39</v>
      </c>
      <c r="D14" s="476">
        <v>144</v>
      </c>
      <c r="E14" s="476">
        <v>0</v>
      </c>
      <c r="F14" s="476">
        <v>0</v>
      </c>
      <c r="G14" s="476">
        <v>0</v>
      </c>
      <c r="H14" s="987">
        <f t="shared" si="0"/>
        <v>105</v>
      </c>
      <c r="I14" s="987">
        <f t="shared" si="1"/>
        <v>39</v>
      </c>
      <c r="J14" s="987">
        <f t="shared" si="2"/>
        <v>144</v>
      </c>
      <c r="K14" s="268" t="s">
        <v>646</v>
      </c>
    </row>
    <row r="15" spans="1:11" ht="18.75" customHeight="1">
      <c r="A15" s="346" t="s">
        <v>490</v>
      </c>
      <c r="B15" s="987">
        <v>202</v>
      </c>
      <c r="C15" s="987">
        <v>207</v>
      </c>
      <c r="D15" s="987">
        <v>409</v>
      </c>
      <c r="E15" s="987">
        <v>0</v>
      </c>
      <c r="F15" s="987">
        <v>0</v>
      </c>
      <c r="G15" s="987">
        <v>0</v>
      </c>
      <c r="H15" s="987">
        <f t="shared" si="0"/>
        <v>202</v>
      </c>
      <c r="I15" s="987">
        <f t="shared" si="1"/>
        <v>207</v>
      </c>
      <c r="J15" s="987">
        <f t="shared" si="2"/>
        <v>409</v>
      </c>
      <c r="K15" s="444" t="s">
        <v>498</v>
      </c>
    </row>
    <row r="16" spans="1:11" ht="18.75" customHeight="1">
      <c r="A16" s="109" t="s">
        <v>22</v>
      </c>
      <c r="B16" s="482">
        <v>15</v>
      </c>
      <c r="C16" s="482">
        <v>8</v>
      </c>
      <c r="D16" s="987">
        <v>23</v>
      </c>
      <c r="E16" s="987">
        <v>0</v>
      </c>
      <c r="F16" s="987">
        <v>0</v>
      </c>
      <c r="G16" s="987">
        <v>0</v>
      </c>
      <c r="H16" s="987">
        <f t="shared" si="0"/>
        <v>15</v>
      </c>
      <c r="I16" s="987">
        <f t="shared" si="1"/>
        <v>8</v>
      </c>
      <c r="J16" s="987">
        <f t="shared" si="2"/>
        <v>23</v>
      </c>
      <c r="K16" s="345" t="s">
        <v>150</v>
      </c>
    </row>
    <row r="17" spans="1:11" ht="16.5" customHeight="1">
      <c r="A17" s="346" t="s">
        <v>23</v>
      </c>
      <c r="B17" s="987">
        <v>162</v>
      </c>
      <c r="C17" s="987">
        <v>171</v>
      </c>
      <c r="D17" s="987">
        <v>333</v>
      </c>
      <c r="E17" s="987">
        <v>0</v>
      </c>
      <c r="F17" s="987">
        <v>0</v>
      </c>
      <c r="G17" s="987">
        <v>0</v>
      </c>
      <c r="H17" s="987">
        <f t="shared" si="0"/>
        <v>162</v>
      </c>
      <c r="I17" s="987">
        <f t="shared" si="1"/>
        <v>171</v>
      </c>
      <c r="J17" s="987">
        <f t="shared" si="2"/>
        <v>333</v>
      </c>
      <c r="K17" s="27" t="s">
        <v>151</v>
      </c>
    </row>
    <row r="18" spans="1:11" ht="19.5" customHeight="1">
      <c r="A18" s="346" t="s">
        <v>520</v>
      </c>
      <c r="B18" s="987">
        <v>30</v>
      </c>
      <c r="C18" s="987">
        <v>29</v>
      </c>
      <c r="D18" s="987">
        <v>59</v>
      </c>
      <c r="E18" s="987">
        <v>0</v>
      </c>
      <c r="F18" s="987">
        <v>0</v>
      </c>
      <c r="G18" s="987">
        <v>0</v>
      </c>
      <c r="H18" s="987">
        <f t="shared" si="0"/>
        <v>30</v>
      </c>
      <c r="I18" s="987">
        <f t="shared" si="1"/>
        <v>29</v>
      </c>
      <c r="J18" s="987">
        <f t="shared" si="2"/>
        <v>59</v>
      </c>
      <c r="K18" s="379" t="s">
        <v>521</v>
      </c>
    </row>
    <row r="19" spans="1:11" ht="27" customHeight="1">
      <c r="A19" s="395" t="s">
        <v>469</v>
      </c>
      <c r="B19" s="476">
        <v>113</v>
      </c>
      <c r="C19" s="476">
        <v>91</v>
      </c>
      <c r="D19" s="476">
        <v>204</v>
      </c>
      <c r="E19" s="476">
        <v>1</v>
      </c>
      <c r="F19" s="476">
        <v>0</v>
      </c>
      <c r="G19" s="476">
        <v>1</v>
      </c>
      <c r="H19" s="987">
        <f t="shared" si="0"/>
        <v>114</v>
      </c>
      <c r="I19" s="987">
        <f t="shared" si="1"/>
        <v>91</v>
      </c>
      <c r="J19" s="987">
        <f t="shared" si="2"/>
        <v>205</v>
      </c>
      <c r="K19" s="418" t="s">
        <v>501</v>
      </c>
    </row>
    <row r="20" spans="1:11" ht="18.75" customHeight="1">
      <c r="A20" s="346" t="s">
        <v>24</v>
      </c>
      <c r="B20" s="987">
        <v>391</v>
      </c>
      <c r="C20" s="987">
        <v>137</v>
      </c>
      <c r="D20" s="987">
        <v>528</v>
      </c>
      <c r="E20" s="987">
        <v>0</v>
      </c>
      <c r="F20" s="987">
        <v>0</v>
      </c>
      <c r="G20" s="987">
        <v>0</v>
      </c>
      <c r="H20" s="987">
        <f t="shared" si="0"/>
        <v>391</v>
      </c>
      <c r="I20" s="987">
        <f t="shared" si="1"/>
        <v>137</v>
      </c>
      <c r="J20" s="987">
        <f t="shared" si="2"/>
        <v>528</v>
      </c>
      <c r="K20" s="57" t="s">
        <v>166</v>
      </c>
    </row>
    <row r="21" spans="1:11" ht="31.5" customHeight="1">
      <c r="A21" s="346" t="s">
        <v>2</v>
      </c>
      <c r="B21" s="987">
        <v>858</v>
      </c>
      <c r="C21" s="987">
        <v>586</v>
      </c>
      <c r="D21" s="987">
        <v>1444</v>
      </c>
      <c r="E21" s="987">
        <v>0</v>
      </c>
      <c r="F21" s="987">
        <v>0</v>
      </c>
      <c r="G21" s="987">
        <v>0</v>
      </c>
      <c r="H21" s="987">
        <f t="shared" si="0"/>
        <v>858</v>
      </c>
      <c r="I21" s="987">
        <f t="shared" si="1"/>
        <v>586</v>
      </c>
      <c r="J21" s="987">
        <f t="shared" si="2"/>
        <v>1444</v>
      </c>
      <c r="K21" s="93" t="s">
        <v>463</v>
      </c>
    </row>
    <row r="22" spans="1:11" ht="18.75" customHeight="1">
      <c r="A22" s="346" t="s">
        <v>54</v>
      </c>
      <c r="B22" s="987">
        <v>352</v>
      </c>
      <c r="C22" s="987">
        <v>201</v>
      </c>
      <c r="D22" s="987">
        <v>553</v>
      </c>
      <c r="E22" s="987">
        <v>0</v>
      </c>
      <c r="F22" s="987">
        <v>0</v>
      </c>
      <c r="G22" s="987">
        <v>0</v>
      </c>
      <c r="H22" s="987">
        <f t="shared" si="0"/>
        <v>352</v>
      </c>
      <c r="I22" s="987">
        <f t="shared" si="1"/>
        <v>201</v>
      </c>
      <c r="J22" s="987">
        <f t="shared" si="2"/>
        <v>553</v>
      </c>
      <c r="K22" s="93" t="s">
        <v>462</v>
      </c>
    </row>
    <row r="23" spans="1:11" ht="18.75" customHeight="1">
      <c r="A23" s="346" t="s">
        <v>5</v>
      </c>
      <c r="B23" s="987">
        <v>0</v>
      </c>
      <c r="C23" s="987">
        <v>386</v>
      </c>
      <c r="D23" s="987">
        <v>386</v>
      </c>
      <c r="E23" s="987">
        <v>0</v>
      </c>
      <c r="F23" s="987">
        <v>0</v>
      </c>
      <c r="G23" s="987">
        <v>0</v>
      </c>
      <c r="H23" s="987">
        <f t="shared" si="0"/>
        <v>0</v>
      </c>
      <c r="I23" s="987">
        <f t="shared" si="1"/>
        <v>386</v>
      </c>
      <c r="J23" s="987">
        <f t="shared" si="2"/>
        <v>386</v>
      </c>
      <c r="K23" s="357" t="s">
        <v>154</v>
      </c>
    </row>
    <row r="24" spans="1:11" ht="18.75" customHeight="1">
      <c r="A24" s="346" t="s">
        <v>4</v>
      </c>
      <c r="B24" s="987">
        <v>477</v>
      </c>
      <c r="C24" s="987">
        <v>225</v>
      </c>
      <c r="D24" s="987">
        <v>702</v>
      </c>
      <c r="E24" s="987">
        <v>0</v>
      </c>
      <c r="F24" s="987">
        <v>0</v>
      </c>
      <c r="G24" s="987">
        <v>0</v>
      </c>
      <c r="H24" s="987">
        <f t="shared" si="0"/>
        <v>477</v>
      </c>
      <c r="I24" s="987">
        <f t="shared" si="1"/>
        <v>225</v>
      </c>
      <c r="J24" s="987">
        <f t="shared" si="2"/>
        <v>702</v>
      </c>
      <c r="K24" s="27" t="s">
        <v>174</v>
      </c>
    </row>
    <row r="25" spans="1:11" ht="18.75" customHeight="1">
      <c r="A25" s="346" t="s">
        <v>258</v>
      </c>
      <c r="B25" s="987">
        <v>135</v>
      </c>
      <c r="C25" s="987">
        <v>7</v>
      </c>
      <c r="D25" s="987">
        <v>142</v>
      </c>
      <c r="E25" s="987">
        <v>0</v>
      </c>
      <c r="F25" s="987">
        <v>0</v>
      </c>
      <c r="G25" s="987">
        <v>0</v>
      </c>
      <c r="H25" s="987">
        <f t="shared" si="0"/>
        <v>135</v>
      </c>
      <c r="I25" s="987">
        <f t="shared" si="1"/>
        <v>7</v>
      </c>
      <c r="J25" s="987">
        <f t="shared" si="2"/>
        <v>142</v>
      </c>
      <c r="K25" s="164" t="s">
        <v>278</v>
      </c>
    </row>
    <row r="26" spans="1:11" ht="14.25" customHeight="1">
      <c r="A26" s="346" t="s">
        <v>25</v>
      </c>
      <c r="B26" s="987">
        <v>396</v>
      </c>
      <c r="C26" s="987">
        <v>199</v>
      </c>
      <c r="D26" s="987">
        <v>595</v>
      </c>
      <c r="E26" s="987">
        <v>0</v>
      </c>
      <c r="F26" s="987">
        <v>0</v>
      </c>
      <c r="G26" s="987">
        <v>0</v>
      </c>
      <c r="H26" s="987">
        <f t="shared" si="0"/>
        <v>396</v>
      </c>
      <c r="I26" s="987">
        <f t="shared" si="1"/>
        <v>199</v>
      </c>
      <c r="J26" s="987">
        <f t="shared" si="2"/>
        <v>595</v>
      </c>
      <c r="K26" s="320" t="s">
        <v>274</v>
      </c>
    </row>
    <row r="27" spans="1:11" ht="16.5" customHeight="1">
      <c r="A27" s="346" t="s">
        <v>30</v>
      </c>
      <c r="B27" s="987">
        <v>107</v>
      </c>
      <c r="C27" s="987">
        <v>58</v>
      </c>
      <c r="D27" s="987">
        <v>165</v>
      </c>
      <c r="E27" s="987">
        <v>0</v>
      </c>
      <c r="F27" s="987">
        <v>0</v>
      </c>
      <c r="G27" s="987">
        <v>0</v>
      </c>
      <c r="H27" s="987">
        <f t="shared" si="0"/>
        <v>107</v>
      </c>
      <c r="I27" s="987">
        <f t="shared" si="1"/>
        <v>58</v>
      </c>
      <c r="J27" s="987">
        <f t="shared" si="2"/>
        <v>165</v>
      </c>
      <c r="K27" s="363" t="s">
        <v>168</v>
      </c>
    </row>
    <row r="28" spans="1:11" ht="18.75" customHeight="1">
      <c r="A28" s="346" t="s">
        <v>273</v>
      </c>
      <c r="B28" s="987">
        <v>144</v>
      </c>
      <c r="C28" s="987">
        <v>38</v>
      </c>
      <c r="D28" s="987">
        <v>182</v>
      </c>
      <c r="E28" s="987">
        <v>0</v>
      </c>
      <c r="F28" s="987">
        <v>0</v>
      </c>
      <c r="G28" s="987">
        <v>0</v>
      </c>
      <c r="H28" s="987">
        <f t="shared" si="0"/>
        <v>144</v>
      </c>
      <c r="I28" s="987">
        <f t="shared" si="1"/>
        <v>38</v>
      </c>
      <c r="J28" s="987">
        <f t="shared" si="2"/>
        <v>182</v>
      </c>
      <c r="K28" s="357" t="s">
        <v>491</v>
      </c>
    </row>
    <row r="29" spans="1:11" ht="16.5" customHeight="1">
      <c r="A29" s="346" t="s">
        <v>63</v>
      </c>
      <c r="B29" s="987">
        <v>33</v>
      </c>
      <c r="C29" s="987">
        <v>9</v>
      </c>
      <c r="D29" s="987">
        <v>42</v>
      </c>
      <c r="E29" s="987">
        <v>0</v>
      </c>
      <c r="F29" s="987">
        <v>0</v>
      </c>
      <c r="G29" s="987">
        <v>0</v>
      </c>
      <c r="H29" s="987">
        <f t="shared" si="0"/>
        <v>33</v>
      </c>
      <c r="I29" s="987">
        <f t="shared" si="1"/>
        <v>9</v>
      </c>
      <c r="J29" s="987">
        <f t="shared" si="2"/>
        <v>42</v>
      </c>
      <c r="K29" s="357" t="s">
        <v>460</v>
      </c>
    </row>
    <row r="30" spans="1:11" ht="18.75" customHeight="1">
      <c r="A30" s="346" t="s">
        <v>29</v>
      </c>
      <c r="B30" s="987">
        <v>38</v>
      </c>
      <c r="C30" s="987">
        <v>34</v>
      </c>
      <c r="D30" s="987">
        <v>72</v>
      </c>
      <c r="E30" s="987">
        <v>0</v>
      </c>
      <c r="F30" s="987">
        <v>0</v>
      </c>
      <c r="G30" s="987">
        <v>0</v>
      </c>
      <c r="H30" s="987">
        <f t="shared" si="0"/>
        <v>38</v>
      </c>
      <c r="I30" s="987">
        <f t="shared" si="1"/>
        <v>34</v>
      </c>
      <c r="J30" s="987">
        <f t="shared" si="2"/>
        <v>72</v>
      </c>
      <c r="K30" s="357" t="s">
        <v>159</v>
      </c>
    </row>
    <row r="31" spans="1:11" ht="14.25" customHeight="1">
      <c r="A31" s="346" t="s">
        <v>64</v>
      </c>
      <c r="B31" s="987">
        <v>125</v>
      </c>
      <c r="C31" s="987">
        <v>80</v>
      </c>
      <c r="D31" s="987">
        <v>205</v>
      </c>
      <c r="E31" s="987">
        <v>0</v>
      </c>
      <c r="F31" s="987">
        <v>0</v>
      </c>
      <c r="G31" s="987">
        <v>0</v>
      </c>
      <c r="H31" s="987">
        <f t="shared" si="0"/>
        <v>125</v>
      </c>
      <c r="I31" s="987">
        <f t="shared" si="1"/>
        <v>80</v>
      </c>
      <c r="J31" s="987">
        <f t="shared" si="2"/>
        <v>205</v>
      </c>
      <c r="K31" s="360" t="s">
        <v>160</v>
      </c>
    </row>
    <row r="32" spans="1:11" ht="15.75" customHeight="1" thickBot="1">
      <c r="A32" s="394" t="s">
        <v>11</v>
      </c>
      <c r="B32" s="977">
        <f>SUM(B9:B31)</f>
        <v>4048</v>
      </c>
      <c r="C32" s="977">
        <f>SUM(C9:C31)</f>
        <v>3019</v>
      </c>
      <c r="D32" s="977">
        <f>SUM(B32:C32)</f>
        <v>7067</v>
      </c>
      <c r="E32" s="977">
        <v>0</v>
      </c>
      <c r="F32" s="977">
        <v>0</v>
      </c>
      <c r="G32" s="977">
        <v>0</v>
      </c>
      <c r="H32" s="977">
        <f>SUM(H9:H31)</f>
        <v>4049</v>
      </c>
      <c r="I32" s="977">
        <f>SUM(C32,F32)</f>
        <v>3019</v>
      </c>
      <c r="J32" s="977">
        <f>SUM(H32:I32)</f>
        <v>7068</v>
      </c>
      <c r="K32" s="86" t="s">
        <v>161</v>
      </c>
    </row>
    <row r="33" spans="1:11" ht="20.25" customHeight="1" thickTop="1">
      <c r="A33" s="385"/>
      <c r="B33" s="386"/>
      <c r="C33" s="386"/>
      <c r="D33" s="386"/>
      <c r="E33" s="386"/>
      <c r="F33" s="386"/>
      <c r="G33" s="386"/>
      <c r="H33" s="386"/>
      <c r="I33" s="386"/>
      <c r="J33" s="386"/>
      <c r="K33" s="361"/>
    </row>
    <row r="34" spans="1:11" ht="20.25" customHeight="1" thickBot="1">
      <c r="A34" s="368" t="s">
        <v>668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66" t="s">
        <v>669</v>
      </c>
    </row>
    <row r="35" spans="1:11" ht="19.5" customHeight="1" thickTop="1">
      <c r="A35" s="1047" t="s">
        <v>14</v>
      </c>
      <c r="B35" s="1047" t="s">
        <v>6</v>
      </c>
      <c r="C35" s="1047"/>
      <c r="D35" s="1047"/>
      <c r="E35" s="1047" t="s">
        <v>7</v>
      </c>
      <c r="F35" s="1047"/>
      <c r="G35" s="1047"/>
      <c r="H35" s="1047" t="s">
        <v>234</v>
      </c>
      <c r="I35" s="1047"/>
      <c r="J35" s="1047"/>
      <c r="K35" s="1053" t="s">
        <v>163</v>
      </c>
    </row>
    <row r="36" spans="1:11" ht="19.5" customHeight="1">
      <c r="A36" s="1042"/>
      <c r="B36" s="356"/>
      <c r="C36" s="356" t="s">
        <v>441</v>
      </c>
      <c r="D36" s="356"/>
      <c r="E36" s="356"/>
      <c r="F36" s="356" t="s">
        <v>127</v>
      </c>
      <c r="G36" s="356"/>
      <c r="H36" s="356"/>
      <c r="I36" s="356" t="s">
        <v>128</v>
      </c>
      <c r="J36" s="356"/>
      <c r="K36" s="1054"/>
    </row>
    <row r="37" spans="1:11" ht="19.5" customHeight="1">
      <c r="A37" s="1042"/>
      <c r="B37" s="984" t="s">
        <v>235</v>
      </c>
      <c r="C37" s="985" t="s">
        <v>267</v>
      </c>
      <c r="D37" s="984" t="s">
        <v>241</v>
      </c>
      <c r="E37" s="984" t="s">
        <v>235</v>
      </c>
      <c r="F37" s="985" t="s">
        <v>267</v>
      </c>
      <c r="G37" s="984" t="s">
        <v>241</v>
      </c>
      <c r="H37" s="984" t="s">
        <v>235</v>
      </c>
      <c r="I37" s="985" t="s">
        <v>267</v>
      </c>
      <c r="J37" s="984" t="s">
        <v>241</v>
      </c>
      <c r="K37" s="1054"/>
    </row>
    <row r="38" spans="1:11" ht="19.5" customHeight="1" thickBot="1">
      <c r="A38" s="1056"/>
      <c r="B38" s="986" t="s">
        <v>238</v>
      </c>
      <c r="C38" s="986" t="s">
        <v>239</v>
      </c>
      <c r="D38" s="986" t="s">
        <v>240</v>
      </c>
      <c r="E38" s="986" t="s">
        <v>238</v>
      </c>
      <c r="F38" s="986" t="s">
        <v>239</v>
      </c>
      <c r="G38" s="986" t="s">
        <v>240</v>
      </c>
      <c r="H38" s="986" t="s">
        <v>238</v>
      </c>
      <c r="I38" s="986" t="s">
        <v>239</v>
      </c>
      <c r="J38" s="986" t="s">
        <v>240</v>
      </c>
      <c r="K38" s="1055"/>
    </row>
    <row r="39" spans="1:11" ht="24.75" customHeight="1">
      <c r="A39" s="407" t="s">
        <v>12</v>
      </c>
      <c r="B39" s="190"/>
      <c r="C39" s="190"/>
      <c r="D39" s="190"/>
      <c r="E39" s="190"/>
      <c r="F39" s="190"/>
      <c r="G39" s="190"/>
      <c r="H39" s="190"/>
      <c r="I39" s="190"/>
      <c r="J39" s="190"/>
      <c r="K39" s="210" t="s">
        <v>170</v>
      </c>
    </row>
    <row r="40" spans="1:11" ht="21" customHeight="1">
      <c r="A40" s="109" t="s">
        <v>19</v>
      </c>
      <c r="B40" s="482">
        <v>50</v>
      </c>
      <c r="C40" s="482">
        <v>2</v>
      </c>
      <c r="D40" s="482">
        <v>52</v>
      </c>
      <c r="E40" s="482">
        <v>0</v>
      </c>
      <c r="F40" s="482">
        <v>0</v>
      </c>
      <c r="G40" s="482">
        <v>0</v>
      </c>
      <c r="H40" s="482">
        <f>E40+B40</f>
        <v>50</v>
      </c>
      <c r="I40" s="482">
        <f>F40+C40</f>
        <v>2</v>
      </c>
      <c r="J40" s="482">
        <f>SUM(H40:I40)</f>
        <v>52</v>
      </c>
      <c r="K40" s="230" t="s">
        <v>146</v>
      </c>
    </row>
    <row r="41" spans="1:11" ht="34.5" customHeight="1">
      <c r="A41" s="395" t="s">
        <v>469</v>
      </c>
      <c r="B41" s="476">
        <v>27</v>
      </c>
      <c r="C41" s="476">
        <v>6</v>
      </c>
      <c r="D41" s="476">
        <v>33</v>
      </c>
      <c r="E41" s="449">
        <v>0</v>
      </c>
      <c r="F41" s="449">
        <v>0</v>
      </c>
      <c r="G41" s="449">
        <v>0</v>
      </c>
      <c r="H41" s="482">
        <f t="shared" ref="H41:H46" si="3">E41+B41</f>
        <v>27</v>
      </c>
      <c r="I41" s="482">
        <f t="shared" ref="I41:I46" si="4">F41+C41</f>
        <v>6</v>
      </c>
      <c r="J41" s="482">
        <f t="shared" ref="J41:J46" si="5">SUM(H41:I41)</f>
        <v>33</v>
      </c>
      <c r="K41" s="255" t="s">
        <v>501</v>
      </c>
    </row>
    <row r="42" spans="1:11" ht="24.75" customHeight="1">
      <c r="A42" s="346" t="s">
        <v>24</v>
      </c>
      <c r="B42" s="987">
        <v>346</v>
      </c>
      <c r="C42" s="987">
        <v>77</v>
      </c>
      <c r="D42" s="987">
        <v>423</v>
      </c>
      <c r="E42" s="987">
        <v>0</v>
      </c>
      <c r="F42" s="987">
        <v>0</v>
      </c>
      <c r="G42" s="987">
        <v>0</v>
      </c>
      <c r="H42" s="482">
        <f t="shared" si="3"/>
        <v>346</v>
      </c>
      <c r="I42" s="482">
        <f t="shared" si="4"/>
        <v>77</v>
      </c>
      <c r="J42" s="482">
        <f t="shared" si="5"/>
        <v>423</v>
      </c>
      <c r="K42" s="65" t="s">
        <v>166</v>
      </c>
    </row>
    <row r="43" spans="1:11" ht="30.75" customHeight="1">
      <c r="A43" s="346" t="s">
        <v>2</v>
      </c>
      <c r="B43" s="987">
        <v>143</v>
      </c>
      <c r="C43" s="987">
        <v>122</v>
      </c>
      <c r="D43" s="987">
        <v>265</v>
      </c>
      <c r="E43" s="987">
        <v>0</v>
      </c>
      <c r="F43" s="987">
        <v>0</v>
      </c>
      <c r="G43" s="987">
        <v>0</v>
      </c>
      <c r="H43" s="482">
        <f t="shared" si="3"/>
        <v>143</v>
      </c>
      <c r="I43" s="482">
        <f t="shared" si="4"/>
        <v>122</v>
      </c>
      <c r="J43" s="482">
        <f t="shared" si="5"/>
        <v>265</v>
      </c>
      <c r="K43" s="93" t="s">
        <v>463</v>
      </c>
    </row>
    <row r="44" spans="1:11" ht="21.75" customHeight="1">
      <c r="A44" s="346" t="s">
        <v>25</v>
      </c>
      <c r="B44" s="987">
        <v>87</v>
      </c>
      <c r="C44" s="987">
        <v>38</v>
      </c>
      <c r="D44" s="987">
        <v>125</v>
      </c>
      <c r="E44" s="987">
        <v>0</v>
      </c>
      <c r="F44" s="987">
        <v>0</v>
      </c>
      <c r="G44" s="987">
        <v>0</v>
      </c>
      <c r="H44" s="482">
        <f t="shared" si="3"/>
        <v>87</v>
      </c>
      <c r="I44" s="482">
        <f t="shared" si="4"/>
        <v>38</v>
      </c>
      <c r="J44" s="482">
        <f t="shared" si="5"/>
        <v>125</v>
      </c>
      <c r="K44" s="27" t="s">
        <v>274</v>
      </c>
    </row>
    <row r="45" spans="1:11" ht="19.5" customHeight="1">
      <c r="A45" s="346" t="s">
        <v>64</v>
      </c>
      <c r="B45" s="987">
        <v>274</v>
      </c>
      <c r="C45" s="987">
        <v>93</v>
      </c>
      <c r="D45" s="987">
        <v>367</v>
      </c>
      <c r="E45" s="987">
        <v>0</v>
      </c>
      <c r="F45" s="987">
        <v>0</v>
      </c>
      <c r="G45" s="987">
        <v>0</v>
      </c>
      <c r="H45" s="482">
        <f t="shared" si="3"/>
        <v>274</v>
      </c>
      <c r="I45" s="482">
        <f t="shared" si="4"/>
        <v>93</v>
      </c>
      <c r="J45" s="482">
        <f t="shared" si="5"/>
        <v>367</v>
      </c>
      <c r="K45" s="93" t="s">
        <v>160</v>
      </c>
    </row>
    <row r="46" spans="1:11" ht="19.5" customHeight="1">
      <c r="A46" s="10" t="s">
        <v>273</v>
      </c>
      <c r="B46" s="11">
        <v>112</v>
      </c>
      <c r="C46" s="11">
        <v>14</v>
      </c>
      <c r="D46" s="11">
        <v>126</v>
      </c>
      <c r="E46" s="987">
        <v>0</v>
      </c>
      <c r="F46" s="987">
        <v>0</v>
      </c>
      <c r="G46" s="987">
        <v>0</v>
      </c>
      <c r="H46" s="482">
        <f t="shared" si="3"/>
        <v>112</v>
      </c>
      <c r="I46" s="482">
        <f t="shared" si="4"/>
        <v>14</v>
      </c>
      <c r="J46" s="482">
        <f t="shared" si="5"/>
        <v>126</v>
      </c>
      <c r="K46" s="93" t="s">
        <v>491</v>
      </c>
    </row>
    <row r="47" spans="1:11" ht="19.5" customHeight="1" thickBot="1">
      <c r="A47" s="349" t="s">
        <v>13</v>
      </c>
      <c r="B47" s="499">
        <f>SUM(B40:B46)</f>
        <v>1039</v>
      </c>
      <c r="C47" s="499">
        <f t="shared" ref="C47:J47" si="6">SUM(C40:C46)</f>
        <v>352</v>
      </c>
      <c r="D47" s="499">
        <f t="shared" si="6"/>
        <v>1391</v>
      </c>
      <c r="E47" s="499">
        <f t="shared" si="6"/>
        <v>0</v>
      </c>
      <c r="F47" s="499">
        <f t="shared" si="6"/>
        <v>0</v>
      </c>
      <c r="G47" s="499">
        <f t="shared" si="6"/>
        <v>0</v>
      </c>
      <c r="H47" s="499">
        <f t="shared" si="6"/>
        <v>1039</v>
      </c>
      <c r="I47" s="499">
        <f t="shared" si="6"/>
        <v>352</v>
      </c>
      <c r="J47" s="499">
        <f t="shared" si="6"/>
        <v>1391</v>
      </c>
      <c r="K47" s="27" t="s">
        <v>171</v>
      </c>
    </row>
    <row r="48" spans="1:11" ht="19.5" customHeight="1" thickBot="1">
      <c r="A48" s="347" t="s">
        <v>78</v>
      </c>
      <c r="B48" s="965">
        <f>SUM(B47,B32)</f>
        <v>5087</v>
      </c>
      <c r="C48" s="965">
        <f t="shared" ref="C48:J48" si="7">SUM(C47,C32)</f>
        <v>3371</v>
      </c>
      <c r="D48" s="965">
        <f t="shared" si="7"/>
        <v>8458</v>
      </c>
      <c r="E48" s="965">
        <f t="shared" si="7"/>
        <v>0</v>
      </c>
      <c r="F48" s="965">
        <f t="shared" si="7"/>
        <v>0</v>
      </c>
      <c r="G48" s="965">
        <f t="shared" si="7"/>
        <v>0</v>
      </c>
      <c r="H48" s="965">
        <f t="shared" si="7"/>
        <v>5088</v>
      </c>
      <c r="I48" s="965">
        <f t="shared" si="7"/>
        <v>3371</v>
      </c>
      <c r="J48" s="965">
        <f t="shared" si="7"/>
        <v>8459</v>
      </c>
      <c r="K48" s="232" t="s">
        <v>512</v>
      </c>
    </row>
    <row r="49" spans="2:10" ht="16.5" thickTop="1">
      <c r="B49" s="8"/>
      <c r="C49" s="8"/>
      <c r="D49" s="8"/>
      <c r="E49" s="8"/>
      <c r="F49" s="8"/>
      <c r="G49" s="8"/>
      <c r="H49" s="8"/>
      <c r="I49" s="8"/>
      <c r="J49" s="8"/>
    </row>
    <row r="50" spans="2:10" ht="15.75">
      <c r="B50" s="8"/>
      <c r="C50" s="8"/>
      <c r="D50" s="8"/>
      <c r="E50" s="8"/>
      <c r="F50" s="8"/>
      <c r="G50" s="8"/>
      <c r="H50" s="8"/>
      <c r="I50" s="8"/>
      <c r="J50" s="8"/>
    </row>
    <row r="51" spans="2:10" ht="15.75">
      <c r="B51" s="8"/>
      <c r="C51" s="8"/>
      <c r="D51" s="8"/>
      <c r="E51" s="8"/>
      <c r="F51" s="8"/>
      <c r="G51" s="8"/>
      <c r="H51" s="8"/>
      <c r="I51" s="8"/>
      <c r="J51" s="8"/>
    </row>
    <row r="52" spans="2:10" ht="15.75">
      <c r="B52" s="8"/>
      <c r="C52" s="8"/>
      <c r="D52" s="8"/>
      <c r="E52" s="8"/>
      <c r="F52" s="8"/>
      <c r="G52" s="8"/>
      <c r="H52" s="8"/>
      <c r="I52" s="8"/>
      <c r="J52" s="8"/>
    </row>
    <row r="53" spans="2:10" ht="15.75">
      <c r="B53" s="8"/>
      <c r="C53" s="8"/>
      <c r="D53" s="8"/>
      <c r="E53" s="8"/>
      <c r="F53" s="8"/>
      <c r="G53" s="8"/>
      <c r="H53" s="8"/>
      <c r="I53" s="8"/>
      <c r="J53" s="8"/>
    </row>
    <row r="54" spans="2:10" ht="15.75">
      <c r="B54" s="8"/>
      <c r="C54" s="8"/>
      <c r="D54" s="8"/>
      <c r="E54" s="8"/>
      <c r="F54" s="8"/>
      <c r="G54" s="8"/>
      <c r="H54" s="8"/>
      <c r="I54" s="8"/>
      <c r="J54" s="8"/>
    </row>
    <row r="55" spans="2:10">
      <c r="B55" s="11"/>
      <c r="C55" s="11"/>
      <c r="D55" s="11"/>
      <c r="E55" s="11"/>
      <c r="F55" s="11"/>
      <c r="G55" s="11"/>
      <c r="H55" s="11"/>
      <c r="I55" s="11"/>
      <c r="J55" s="11"/>
    </row>
    <row r="56" spans="2:10">
      <c r="B56" s="11"/>
      <c r="C56" s="11"/>
      <c r="D56" s="11"/>
      <c r="E56" s="11"/>
      <c r="F56" s="11"/>
      <c r="G56" s="11"/>
      <c r="H56" s="11"/>
      <c r="I56" s="11"/>
      <c r="J56" s="11"/>
    </row>
    <row r="57" spans="2:10">
      <c r="B57" s="11"/>
      <c r="C57" s="11"/>
      <c r="D57" s="11"/>
      <c r="E57" s="11"/>
      <c r="F57" s="11"/>
      <c r="G57" s="11"/>
      <c r="H57" s="11"/>
      <c r="I57" s="11"/>
      <c r="J57" s="11"/>
    </row>
    <row r="58" spans="2:10">
      <c r="B58" s="11"/>
      <c r="C58" s="11"/>
      <c r="D58" s="11"/>
      <c r="E58" s="11"/>
      <c r="F58" s="11"/>
      <c r="G58" s="11"/>
      <c r="H58" s="11"/>
      <c r="I58" s="11"/>
      <c r="J58" s="11"/>
    </row>
    <row r="59" spans="2:10">
      <c r="B59" s="11"/>
      <c r="C59" s="11"/>
      <c r="D59" s="11"/>
      <c r="E59" s="11"/>
      <c r="F59" s="11"/>
      <c r="G59" s="11"/>
      <c r="H59" s="11"/>
      <c r="I59" s="11"/>
      <c r="J59" s="11"/>
    </row>
    <row r="60" spans="2:10">
      <c r="B60" s="11"/>
      <c r="C60" s="11"/>
      <c r="D60" s="11"/>
      <c r="E60" s="11"/>
      <c r="F60" s="11"/>
      <c r="G60" s="11"/>
      <c r="H60" s="11"/>
      <c r="I60" s="11"/>
      <c r="J60" s="11"/>
    </row>
    <row r="61" spans="2:10">
      <c r="B61" s="11"/>
      <c r="C61" s="11"/>
      <c r="D61" s="11"/>
      <c r="E61" s="11"/>
      <c r="F61" s="11"/>
      <c r="G61" s="11"/>
      <c r="H61" s="11"/>
      <c r="I61" s="11"/>
      <c r="J61" s="11"/>
    </row>
    <row r="62" spans="2:10">
      <c r="B62" s="11"/>
      <c r="C62" s="11"/>
      <c r="D62" s="11"/>
      <c r="E62" s="11"/>
      <c r="F62" s="11"/>
      <c r="G62" s="11"/>
      <c r="H62" s="11"/>
      <c r="I62" s="11"/>
      <c r="J62" s="11"/>
    </row>
    <row r="63" spans="2:10">
      <c r="B63" s="11"/>
      <c r="C63" s="11"/>
      <c r="D63" s="11"/>
      <c r="E63" s="11"/>
      <c r="F63" s="11"/>
      <c r="G63" s="11"/>
      <c r="H63" s="11"/>
      <c r="I63" s="11"/>
      <c r="J63" s="11"/>
    </row>
    <row r="64" spans="2:10">
      <c r="B64" s="11"/>
      <c r="C64" s="11"/>
      <c r="D64" s="11"/>
      <c r="E64" s="11"/>
      <c r="F64" s="11"/>
      <c r="G64" s="11"/>
      <c r="H64" s="11"/>
      <c r="I64" s="11"/>
      <c r="J64" s="11"/>
    </row>
    <row r="65" spans="2:10">
      <c r="B65" s="11"/>
      <c r="C65" s="11"/>
      <c r="D65" s="11"/>
      <c r="E65" s="11"/>
      <c r="F65" s="11"/>
      <c r="G65" s="11"/>
      <c r="H65" s="11"/>
      <c r="I65" s="11"/>
      <c r="J65" s="11"/>
    </row>
    <row r="66" spans="2:10">
      <c r="B66" s="11"/>
      <c r="C66" s="11"/>
      <c r="D66" s="11"/>
      <c r="E66" s="11"/>
      <c r="F66" s="11"/>
      <c r="G66" s="11"/>
      <c r="H66" s="11"/>
      <c r="I66" s="11"/>
      <c r="J66" s="11"/>
    </row>
    <row r="67" spans="2:10">
      <c r="B67" s="11"/>
      <c r="C67" s="11"/>
      <c r="D67" s="11"/>
      <c r="E67" s="11"/>
      <c r="F67" s="11"/>
      <c r="G67" s="11"/>
      <c r="H67" s="11"/>
      <c r="I67" s="11"/>
      <c r="J67" s="11"/>
    </row>
    <row r="68" spans="2:10">
      <c r="B68" s="11"/>
      <c r="C68" s="11"/>
      <c r="D68" s="11"/>
      <c r="E68" s="11"/>
      <c r="F68" s="11"/>
      <c r="G68" s="11"/>
      <c r="H68" s="11"/>
      <c r="I68" s="11"/>
      <c r="J68" s="11"/>
    </row>
    <row r="69" spans="2:10">
      <c r="B69" s="11"/>
      <c r="C69" s="11"/>
      <c r="D69" s="11"/>
      <c r="E69" s="11"/>
      <c r="F69" s="11"/>
      <c r="G69" s="11"/>
      <c r="H69" s="11"/>
      <c r="I69" s="11"/>
      <c r="J69" s="11"/>
    </row>
    <row r="70" spans="2:10">
      <c r="B70" s="11"/>
      <c r="C70" s="11"/>
      <c r="D70" s="11"/>
      <c r="E70" s="11"/>
      <c r="F70" s="11"/>
      <c r="G70" s="11"/>
      <c r="H70" s="11"/>
      <c r="I70" s="11"/>
      <c r="J70" s="11"/>
    </row>
  </sheetData>
  <mergeCells count="12">
    <mergeCell ref="A1:K1"/>
    <mergeCell ref="A2:K2"/>
    <mergeCell ref="A4:A7"/>
    <mergeCell ref="B4:D4"/>
    <mergeCell ref="E4:G4"/>
    <mergeCell ref="H4:J4"/>
    <mergeCell ref="K4:K7"/>
    <mergeCell ref="A35:A38"/>
    <mergeCell ref="B35:D35"/>
    <mergeCell ref="E35:G35"/>
    <mergeCell ref="H35:J35"/>
    <mergeCell ref="K35:K38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00"/>
  </sheetPr>
  <dimension ref="A1:K246"/>
  <sheetViews>
    <sheetView rightToLeft="1" view="pageBreakPreview" zoomScale="80" zoomScaleNormal="60" zoomScaleSheetLayoutView="80" workbookViewId="0">
      <selection activeCell="K42" sqref="K42"/>
    </sheetView>
  </sheetViews>
  <sheetFormatPr defaultRowHeight="17.25" customHeight="1"/>
  <cols>
    <col min="1" max="1" width="30.7109375" style="149" customWidth="1"/>
    <col min="2" max="10" width="10.7109375" style="149" customWidth="1"/>
    <col min="11" max="11" width="30.7109375" style="149" customWidth="1"/>
    <col min="12" max="249" width="9.140625" style="149"/>
    <col min="250" max="250" width="26.7109375" style="149" customWidth="1"/>
    <col min="251" max="262" width="9.28515625" style="149" customWidth="1"/>
    <col min="263" max="505" width="9.140625" style="149"/>
    <col min="506" max="506" width="26.7109375" style="149" customWidth="1"/>
    <col min="507" max="518" width="9.28515625" style="149" customWidth="1"/>
    <col min="519" max="761" width="9.140625" style="149"/>
    <col min="762" max="762" width="26.7109375" style="149" customWidth="1"/>
    <col min="763" max="774" width="9.28515625" style="149" customWidth="1"/>
    <col min="775" max="1017" width="9.140625" style="149"/>
    <col min="1018" max="1018" width="26.7109375" style="149" customWidth="1"/>
    <col min="1019" max="1030" width="9.28515625" style="149" customWidth="1"/>
    <col min="1031" max="1273" width="9.140625" style="149"/>
    <col min="1274" max="1274" width="26.7109375" style="149" customWidth="1"/>
    <col min="1275" max="1286" width="9.28515625" style="149" customWidth="1"/>
    <col min="1287" max="1529" width="9.140625" style="149"/>
    <col min="1530" max="1530" width="26.7109375" style="149" customWidth="1"/>
    <col min="1531" max="1542" width="9.28515625" style="149" customWidth="1"/>
    <col min="1543" max="1785" width="9.140625" style="149"/>
    <col min="1786" max="1786" width="26.7109375" style="149" customWidth="1"/>
    <col min="1787" max="1798" width="9.28515625" style="149" customWidth="1"/>
    <col min="1799" max="2041" width="9.140625" style="149"/>
    <col min="2042" max="2042" width="26.7109375" style="149" customWidth="1"/>
    <col min="2043" max="2054" width="9.28515625" style="149" customWidth="1"/>
    <col min="2055" max="2297" width="9.140625" style="149"/>
    <col min="2298" max="2298" width="26.7109375" style="149" customWidth="1"/>
    <col min="2299" max="2310" width="9.28515625" style="149" customWidth="1"/>
    <col min="2311" max="2553" width="9.140625" style="149"/>
    <col min="2554" max="2554" width="26.7109375" style="149" customWidth="1"/>
    <col min="2555" max="2566" width="9.28515625" style="149" customWidth="1"/>
    <col min="2567" max="2809" width="9.140625" style="149"/>
    <col min="2810" max="2810" width="26.7109375" style="149" customWidth="1"/>
    <col min="2811" max="2822" width="9.28515625" style="149" customWidth="1"/>
    <col min="2823" max="3065" width="9.140625" style="149"/>
    <col min="3066" max="3066" width="26.7109375" style="149" customWidth="1"/>
    <col min="3067" max="3078" width="9.28515625" style="149" customWidth="1"/>
    <col min="3079" max="3321" width="9.140625" style="149"/>
    <col min="3322" max="3322" width="26.7109375" style="149" customWidth="1"/>
    <col min="3323" max="3334" width="9.28515625" style="149" customWidth="1"/>
    <col min="3335" max="3577" width="9.140625" style="149"/>
    <col min="3578" max="3578" width="26.7109375" style="149" customWidth="1"/>
    <col min="3579" max="3590" width="9.28515625" style="149" customWidth="1"/>
    <col min="3591" max="3833" width="9.140625" style="149"/>
    <col min="3834" max="3834" width="26.7109375" style="149" customWidth="1"/>
    <col min="3835" max="3846" width="9.28515625" style="149" customWidth="1"/>
    <col min="3847" max="4089" width="9.140625" style="149"/>
    <col min="4090" max="4090" width="26.7109375" style="149" customWidth="1"/>
    <col min="4091" max="4102" width="9.28515625" style="149" customWidth="1"/>
    <col min="4103" max="4345" width="9.140625" style="149"/>
    <col min="4346" max="4346" width="26.7109375" style="149" customWidth="1"/>
    <col min="4347" max="4358" width="9.28515625" style="149" customWidth="1"/>
    <col min="4359" max="4601" width="9.140625" style="149"/>
    <col min="4602" max="4602" width="26.7109375" style="149" customWidth="1"/>
    <col min="4603" max="4614" width="9.28515625" style="149" customWidth="1"/>
    <col min="4615" max="4857" width="9.140625" style="149"/>
    <col min="4858" max="4858" width="26.7109375" style="149" customWidth="1"/>
    <col min="4859" max="4870" width="9.28515625" style="149" customWidth="1"/>
    <col min="4871" max="5113" width="9.140625" style="149"/>
    <col min="5114" max="5114" width="26.7109375" style="149" customWidth="1"/>
    <col min="5115" max="5126" width="9.28515625" style="149" customWidth="1"/>
    <col min="5127" max="5369" width="9.140625" style="149"/>
    <col min="5370" max="5370" width="26.7109375" style="149" customWidth="1"/>
    <col min="5371" max="5382" width="9.28515625" style="149" customWidth="1"/>
    <col min="5383" max="5625" width="9.140625" style="149"/>
    <col min="5626" max="5626" width="26.7109375" style="149" customWidth="1"/>
    <col min="5627" max="5638" width="9.28515625" style="149" customWidth="1"/>
    <col min="5639" max="5881" width="9.140625" style="149"/>
    <col min="5882" max="5882" width="26.7109375" style="149" customWidth="1"/>
    <col min="5883" max="5894" width="9.28515625" style="149" customWidth="1"/>
    <col min="5895" max="6137" width="9.140625" style="149"/>
    <col min="6138" max="6138" width="26.7109375" style="149" customWidth="1"/>
    <col min="6139" max="6150" width="9.28515625" style="149" customWidth="1"/>
    <col min="6151" max="6393" width="9.140625" style="149"/>
    <col min="6394" max="6394" width="26.7109375" style="149" customWidth="1"/>
    <col min="6395" max="6406" width="9.28515625" style="149" customWidth="1"/>
    <col min="6407" max="6649" width="9.140625" style="149"/>
    <col min="6650" max="6650" width="26.7109375" style="149" customWidth="1"/>
    <col min="6651" max="6662" width="9.28515625" style="149" customWidth="1"/>
    <col min="6663" max="6905" width="9.140625" style="149"/>
    <col min="6906" max="6906" width="26.7109375" style="149" customWidth="1"/>
    <col min="6907" max="6918" width="9.28515625" style="149" customWidth="1"/>
    <col min="6919" max="7161" width="9.140625" style="149"/>
    <col min="7162" max="7162" width="26.7109375" style="149" customWidth="1"/>
    <col min="7163" max="7174" width="9.28515625" style="149" customWidth="1"/>
    <col min="7175" max="7417" width="9.140625" style="149"/>
    <col min="7418" max="7418" width="26.7109375" style="149" customWidth="1"/>
    <col min="7419" max="7430" width="9.28515625" style="149" customWidth="1"/>
    <col min="7431" max="7673" width="9.140625" style="149"/>
    <col min="7674" max="7674" width="26.7109375" style="149" customWidth="1"/>
    <col min="7675" max="7686" width="9.28515625" style="149" customWidth="1"/>
    <col min="7687" max="7929" width="9.140625" style="149"/>
    <col min="7930" max="7930" width="26.7109375" style="149" customWidth="1"/>
    <col min="7931" max="7942" width="9.28515625" style="149" customWidth="1"/>
    <col min="7943" max="8185" width="9.140625" style="149"/>
    <col min="8186" max="8186" width="26.7109375" style="149" customWidth="1"/>
    <col min="8187" max="8198" width="9.28515625" style="149" customWidth="1"/>
    <col min="8199" max="8441" width="9.140625" style="149"/>
    <col min="8442" max="8442" width="26.7109375" style="149" customWidth="1"/>
    <col min="8443" max="8454" width="9.28515625" style="149" customWidth="1"/>
    <col min="8455" max="8697" width="9.140625" style="149"/>
    <col min="8698" max="8698" width="26.7109375" style="149" customWidth="1"/>
    <col min="8699" max="8710" width="9.28515625" style="149" customWidth="1"/>
    <col min="8711" max="8953" width="9.140625" style="149"/>
    <col min="8954" max="8954" width="26.7109375" style="149" customWidth="1"/>
    <col min="8955" max="8966" width="9.28515625" style="149" customWidth="1"/>
    <col min="8967" max="9209" width="9.140625" style="149"/>
    <col min="9210" max="9210" width="26.7109375" style="149" customWidth="1"/>
    <col min="9211" max="9222" width="9.28515625" style="149" customWidth="1"/>
    <col min="9223" max="9465" width="9.140625" style="149"/>
    <col min="9466" max="9466" width="26.7109375" style="149" customWidth="1"/>
    <col min="9467" max="9478" width="9.28515625" style="149" customWidth="1"/>
    <col min="9479" max="9721" width="9.140625" style="149"/>
    <col min="9722" max="9722" width="26.7109375" style="149" customWidth="1"/>
    <col min="9723" max="9734" width="9.28515625" style="149" customWidth="1"/>
    <col min="9735" max="9977" width="9.140625" style="149"/>
    <col min="9978" max="9978" width="26.7109375" style="149" customWidth="1"/>
    <col min="9979" max="9990" width="9.28515625" style="149" customWidth="1"/>
    <col min="9991" max="10233" width="9.140625" style="149"/>
    <col min="10234" max="10234" width="26.7109375" style="149" customWidth="1"/>
    <col min="10235" max="10246" width="9.28515625" style="149" customWidth="1"/>
    <col min="10247" max="10489" width="9.140625" style="149"/>
    <col min="10490" max="10490" width="26.7109375" style="149" customWidth="1"/>
    <col min="10491" max="10502" width="9.28515625" style="149" customWidth="1"/>
    <col min="10503" max="10745" width="9.140625" style="149"/>
    <col min="10746" max="10746" width="26.7109375" style="149" customWidth="1"/>
    <col min="10747" max="10758" width="9.28515625" style="149" customWidth="1"/>
    <col min="10759" max="11001" width="9.140625" style="149"/>
    <col min="11002" max="11002" width="26.7109375" style="149" customWidth="1"/>
    <col min="11003" max="11014" width="9.28515625" style="149" customWidth="1"/>
    <col min="11015" max="11257" width="9.140625" style="149"/>
    <col min="11258" max="11258" width="26.7109375" style="149" customWidth="1"/>
    <col min="11259" max="11270" width="9.28515625" style="149" customWidth="1"/>
    <col min="11271" max="11513" width="9.140625" style="149"/>
    <col min="11514" max="11514" width="26.7109375" style="149" customWidth="1"/>
    <col min="11515" max="11526" width="9.28515625" style="149" customWidth="1"/>
    <col min="11527" max="11769" width="9.140625" style="149"/>
    <col min="11770" max="11770" width="26.7109375" style="149" customWidth="1"/>
    <col min="11771" max="11782" width="9.28515625" style="149" customWidth="1"/>
    <col min="11783" max="12025" width="9.140625" style="149"/>
    <col min="12026" max="12026" width="26.7109375" style="149" customWidth="1"/>
    <col min="12027" max="12038" width="9.28515625" style="149" customWidth="1"/>
    <col min="12039" max="12281" width="9.140625" style="149"/>
    <col min="12282" max="12282" width="26.7109375" style="149" customWidth="1"/>
    <col min="12283" max="12294" width="9.28515625" style="149" customWidth="1"/>
    <col min="12295" max="12537" width="9.140625" style="149"/>
    <col min="12538" max="12538" width="26.7109375" style="149" customWidth="1"/>
    <col min="12539" max="12550" width="9.28515625" style="149" customWidth="1"/>
    <col min="12551" max="12793" width="9.140625" style="149"/>
    <col min="12794" max="12794" width="26.7109375" style="149" customWidth="1"/>
    <col min="12795" max="12806" width="9.28515625" style="149" customWidth="1"/>
    <col min="12807" max="13049" width="9.140625" style="149"/>
    <col min="13050" max="13050" width="26.7109375" style="149" customWidth="1"/>
    <col min="13051" max="13062" width="9.28515625" style="149" customWidth="1"/>
    <col min="13063" max="13305" width="9.140625" style="149"/>
    <col min="13306" max="13306" width="26.7109375" style="149" customWidth="1"/>
    <col min="13307" max="13318" width="9.28515625" style="149" customWidth="1"/>
    <col min="13319" max="13561" width="9.140625" style="149"/>
    <col min="13562" max="13562" width="26.7109375" style="149" customWidth="1"/>
    <col min="13563" max="13574" width="9.28515625" style="149" customWidth="1"/>
    <col min="13575" max="13817" width="9.140625" style="149"/>
    <col min="13818" max="13818" width="26.7109375" style="149" customWidth="1"/>
    <col min="13819" max="13830" width="9.28515625" style="149" customWidth="1"/>
    <col min="13831" max="14073" width="9.140625" style="149"/>
    <col min="14074" max="14074" width="26.7109375" style="149" customWidth="1"/>
    <col min="14075" max="14086" width="9.28515625" style="149" customWidth="1"/>
    <col min="14087" max="14329" width="9.140625" style="149"/>
    <col min="14330" max="14330" width="26.7109375" style="149" customWidth="1"/>
    <col min="14331" max="14342" width="9.28515625" style="149" customWidth="1"/>
    <col min="14343" max="14585" width="9.140625" style="149"/>
    <col min="14586" max="14586" width="26.7109375" style="149" customWidth="1"/>
    <col min="14587" max="14598" width="9.28515625" style="149" customWidth="1"/>
    <col min="14599" max="14841" width="9.140625" style="149"/>
    <col min="14842" max="14842" width="26.7109375" style="149" customWidth="1"/>
    <col min="14843" max="14854" width="9.28515625" style="149" customWidth="1"/>
    <col min="14855" max="15097" width="9.140625" style="149"/>
    <col min="15098" max="15098" width="26.7109375" style="149" customWidth="1"/>
    <col min="15099" max="15110" width="9.28515625" style="149" customWidth="1"/>
    <col min="15111" max="15353" width="9.140625" style="149"/>
    <col min="15354" max="15354" width="26.7109375" style="149" customWidth="1"/>
    <col min="15355" max="15366" width="9.28515625" style="149" customWidth="1"/>
    <col min="15367" max="15609" width="9.140625" style="149"/>
    <col min="15610" max="15610" width="26.7109375" style="149" customWidth="1"/>
    <col min="15611" max="15622" width="9.28515625" style="149" customWidth="1"/>
    <col min="15623" max="15865" width="9.140625" style="149"/>
    <col min="15866" max="15866" width="26.7109375" style="149" customWidth="1"/>
    <col min="15867" max="15878" width="9.28515625" style="149" customWidth="1"/>
    <col min="15879" max="16121" width="9.140625" style="149"/>
    <col min="16122" max="16122" width="26.7109375" style="149" customWidth="1"/>
    <col min="16123" max="16134" width="9.28515625" style="149" customWidth="1"/>
    <col min="16135" max="16384" width="9.140625" style="149"/>
  </cols>
  <sheetData>
    <row r="1" spans="1:11" s="146" customFormat="1" ht="28.5" customHeight="1">
      <c r="A1" s="1028" t="s">
        <v>676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 s="146" customFormat="1" ht="42.75" customHeight="1">
      <c r="A2" s="1071" t="s">
        <v>693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</row>
    <row r="3" spans="1:11" s="146" customFormat="1" ht="30.75" customHeight="1" thickBot="1">
      <c r="A3" s="147" t="s">
        <v>602</v>
      </c>
      <c r="B3" s="374"/>
      <c r="C3" s="374"/>
      <c r="D3" s="374"/>
      <c r="E3" s="374"/>
      <c r="F3" s="374"/>
      <c r="G3" s="374"/>
      <c r="H3" s="374"/>
      <c r="I3" s="374"/>
      <c r="J3" s="374"/>
      <c r="K3" s="148" t="s">
        <v>603</v>
      </c>
    </row>
    <row r="4" spans="1:11" ht="17.25" customHeight="1" thickTop="1">
      <c r="A4" s="1072" t="s">
        <v>14</v>
      </c>
      <c r="B4" s="1072" t="s">
        <v>6</v>
      </c>
      <c r="C4" s="1072"/>
      <c r="D4" s="1072"/>
      <c r="E4" s="1072" t="s">
        <v>7</v>
      </c>
      <c r="F4" s="1072"/>
      <c r="G4" s="1072"/>
      <c r="H4" s="1072" t="s">
        <v>234</v>
      </c>
      <c r="I4" s="1072"/>
      <c r="J4" s="1072"/>
      <c r="K4" s="1073" t="s">
        <v>163</v>
      </c>
    </row>
    <row r="5" spans="1:11" ht="17.25" customHeight="1">
      <c r="A5" s="1028"/>
      <c r="B5" s="1028" t="s">
        <v>441</v>
      </c>
      <c r="C5" s="1028"/>
      <c r="D5" s="1028"/>
      <c r="E5" s="1028" t="s">
        <v>127</v>
      </c>
      <c r="F5" s="1028"/>
      <c r="G5" s="1028"/>
      <c r="H5" s="1028" t="s">
        <v>128</v>
      </c>
      <c r="I5" s="1028"/>
      <c r="J5" s="1028"/>
      <c r="K5" s="1074"/>
    </row>
    <row r="6" spans="1:11" ht="21.75" customHeight="1">
      <c r="A6" s="1028"/>
      <c r="B6" s="374" t="s">
        <v>235</v>
      </c>
      <c r="C6" s="374" t="s">
        <v>267</v>
      </c>
      <c r="D6" s="373" t="s">
        <v>241</v>
      </c>
      <c r="E6" s="374" t="s">
        <v>235</v>
      </c>
      <c r="F6" s="374" t="s">
        <v>267</v>
      </c>
      <c r="G6" s="373" t="s">
        <v>241</v>
      </c>
      <c r="H6" s="374" t="s">
        <v>235</v>
      </c>
      <c r="I6" s="374" t="s">
        <v>267</v>
      </c>
      <c r="J6" s="373" t="s">
        <v>241</v>
      </c>
      <c r="K6" s="1074"/>
    </row>
    <row r="7" spans="1:11" ht="21" customHeight="1" thickBot="1">
      <c r="A7" s="1029"/>
      <c r="B7" s="375" t="s">
        <v>238</v>
      </c>
      <c r="C7" s="375" t="s">
        <v>239</v>
      </c>
      <c r="D7" s="375" t="s">
        <v>240</v>
      </c>
      <c r="E7" s="375" t="s">
        <v>238</v>
      </c>
      <c r="F7" s="375" t="s">
        <v>239</v>
      </c>
      <c r="G7" s="375" t="s">
        <v>240</v>
      </c>
      <c r="H7" s="375" t="s">
        <v>238</v>
      </c>
      <c r="I7" s="375" t="s">
        <v>239</v>
      </c>
      <c r="J7" s="375" t="s">
        <v>240</v>
      </c>
      <c r="K7" s="1075"/>
    </row>
    <row r="8" spans="1:11" ht="25.5" customHeight="1">
      <c r="A8" s="150" t="s">
        <v>279</v>
      </c>
      <c r="B8" s="150"/>
      <c r="C8" s="150"/>
      <c r="D8" s="150"/>
      <c r="E8" s="150"/>
      <c r="F8" s="150"/>
      <c r="G8" s="150"/>
      <c r="H8" s="150"/>
      <c r="I8" s="150"/>
      <c r="J8" s="150"/>
      <c r="K8" s="151" t="s">
        <v>164</v>
      </c>
    </row>
    <row r="9" spans="1:11" ht="30.75" customHeight="1">
      <c r="A9" s="152" t="s">
        <v>522</v>
      </c>
      <c r="B9" s="479">
        <v>27</v>
      </c>
      <c r="C9" s="479">
        <v>41</v>
      </c>
      <c r="D9" s="479">
        <v>68</v>
      </c>
      <c r="E9" s="479">
        <v>0</v>
      </c>
      <c r="F9" s="479">
        <v>0</v>
      </c>
      <c r="G9" s="479">
        <v>0</v>
      </c>
      <c r="H9" s="479">
        <f t="shared" ref="H9:J10" si="0">SUM(E9,B9)</f>
        <v>27</v>
      </c>
      <c r="I9" s="479">
        <f t="shared" si="0"/>
        <v>41</v>
      </c>
      <c r="J9" s="479">
        <f t="shared" si="0"/>
        <v>68</v>
      </c>
      <c r="K9" s="437" t="s">
        <v>554</v>
      </c>
    </row>
    <row r="10" spans="1:11" ht="30.75" customHeight="1">
      <c r="A10" s="152" t="s">
        <v>494</v>
      </c>
      <c r="B10" s="479">
        <v>91</v>
      </c>
      <c r="C10" s="479">
        <v>85</v>
      </c>
      <c r="D10" s="479">
        <v>176</v>
      </c>
      <c r="E10" s="479">
        <v>0</v>
      </c>
      <c r="F10" s="479">
        <v>0</v>
      </c>
      <c r="G10" s="479">
        <v>0</v>
      </c>
      <c r="H10" s="479">
        <f t="shared" si="0"/>
        <v>91</v>
      </c>
      <c r="I10" s="479">
        <f t="shared" si="0"/>
        <v>85</v>
      </c>
      <c r="J10" s="479">
        <f t="shared" si="0"/>
        <v>176</v>
      </c>
      <c r="K10" s="231" t="s">
        <v>495</v>
      </c>
    </row>
    <row r="11" spans="1:11" ht="25.5" customHeight="1" thickBot="1">
      <c r="A11" s="152" t="s">
        <v>11</v>
      </c>
      <c r="B11" s="479">
        <f>SUM(B9:B10)</f>
        <v>118</v>
      </c>
      <c r="C11" s="479">
        <f t="shared" ref="C11:J11" si="1">SUM(C9:C10)</f>
        <v>126</v>
      </c>
      <c r="D11" s="479">
        <f t="shared" si="1"/>
        <v>244</v>
      </c>
      <c r="E11" s="479">
        <f t="shared" si="1"/>
        <v>0</v>
      </c>
      <c r="F11" s="479">
        <f t="shared" si="1"/>
        <v>0</v>
      </c>
      <c r="G11" s="479">
        <f t="shared" si="1"/>
        <v>0</v>
      </c>
      <c r="H11" s="479">
        <f t="shared" si="1"/>
        <v>118</v>
      </c>
      <c r="I11" s="479">
        <f t="shared" si="1"/>
        <v>126</v>
      </c>
      <c r="J11" s="479">
        <f t="shared" si="1"/>
        <v>244</v>
      </c>
      <c r="K11" s="152" t="s">
        <v>161</v>
      </c>
    </row>
    <row r="12" spans="1:11" ht="25.5" customHeight="1" thickBot="1">
      <c r="A12" s="25" t="s">
        <v>78</v>
      </c>
      <c r="B12" s="480">
        <f>SUM(B11)</f>
        <v>118</v>
      </c>
      <c r="C12" s="480">
        <f t="shared" ref="C12:J12" si="2">SUM(C11)</f>
        <v>126</v>
      </c>
      <c r="D12" s="480">
        <f t="shared" si="2"/>
        <v>244</v>
      </c>
      <c r="E12" s="480">
        <f t="shared" si="2"/>
        <v>0</v>
      </c>
      <c r="F12" s="480">
        <f t="shared" si="2"/>
        <v>0</v>
      </c>
      <c r="G12" s="480">
        <f t="shared" si="2"/>
        <v>0</v>
      </c>
      <c r="H12" s="480">
        <f t="shared" si="2"/>
        <v>118</v>
      </c>
      <c r="I12" s="480">
        <f t="shared" si="2"/>
        <v>126</v>
      </c>
      <c r="J12" s="480">
        <f t="shared" si="2"/>
        <v>244</v>
      </c>
      <c r="K12" s="376" t="s">
        <v>512</v>
      </c>
    </row>
    <row r="13" spans="1:11" ht="17.25" customHeight="1" thickTop="1">
      <c r="B13" s="157"/>
      <c r="C13" s="157"/>
      <c r="D13" s="157"/>
      <c r="E13" s="157"/>
      <c r="F13" s="157"/>
      <c r="G13" s="157"/>
      <c r="H13" s="157"/>
      <c r="I13" s="157"/>
      <c r="J13" s="157"/>
      <c r="K13" s="158"/>
    </row>
    <row r="14" spans="1:11" ht="17.25" customHeight="1"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1" ht="17.25" customHeight="1"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1" ht="17.25" customHeight="1">
      <c r="B16" s="157"/>
      <c r="C16" s="157"/>
      <c r="D16" s="157"/>
      <c r="E16" s="157"/>
      <c r="F16" s="157"/>
      <c r="G16" s="157"/>
      <c r="H16" s="157"/>
      <c r="I16" s="157"/>
      <c r="J16" s="157"/>
    </row>
    <row r="17" spans="2:10" ht="17.25" customHeight="1">
      <c r="B17" s="157"/>
      <c r="C17" s="157"/>
      <c r="D17" s="157"/>
      <c r="E17" s="157"/>
      <c r="F17" s="157"/>
      <c r="G17" s="157"/>
      <c r="H17" s="157"/>
      <c r="I17" s="157"/>
      <c r="J17" s="157"/>
    </row>
    <row r="18" spans="2:10" ht="17.25" customHeight="1">
      <c r="B18" s="157"/>
      <c r="C18" s="157"/>
      <c r="D18" s="157"/>
      <c r="E18" s="157"/>
      <c r="F18" s="157"/>
      <c r="G18" s="157"/>
      <c r="H18" s="157"/>
      <c r="I18" s="157"/>
      <c r="J18" s="157"/>
    </row>
    <row r="19" spans="2:10" ht="17.25" customHeight="1">
      <c r="B19" s="157"/>
      <c r="C19" s="157"/>
      <c r="D19" s="157"/>
      <c r="E19" s="157"/>
      <c r="F19" s="157"/>
      <c r="G19" s="157"/>
      <c r="H19" s="157"/>
      <c r="I19" s="157"/>
      <c r="J19" s="157"/>
    </row>
    <row r="20" spans="2:10" ht="17.25" customHeight="1">
      <c r="B20" s="157"/>
      <c r="C20" s="157"/>
      <c r="D20" s="157"/>
      <c r="E20" s="157"/>
      <c r="F20" s="157"/>
      <c r="G20" s="157"/>
      <c r="H20" s="157"/>
      <c r="I20" s="157"/>
      <c r="J20" s="157"/>
    </row>
    <row r="21" spans="2:10" ht="17.25" customHeight="1">
      <c r="B21" s="157"/>
      <c r="C21" s="157"/>
      <c r="D21" s="157"/>
      <c r="E21" s="157"/>
      <c r="F21" s="157"/>
      <c r="G21" s="157"/>
      <c r="H21" s="157"/>
      <c r="I21" s="157"/>
      <c r="J21" s="157"/>
    </row>
    <row r="22" spans="2:10" ht="17.25" customHeight="1">
      <c r="B22" s="157"/>
      <c r="C22" s="157"/>
      <c r="D22" s="157"/>
      <c r="E22" s="157"/>
      <c r="F22" s="157"/>
      <c r="G22" s="157"/>
      <c r="H22" s="157"/>
      <c r="I22" s="157"/>
      <c r="J22" s="157"/>
    </row>
    <row r="23" spans="2:10" ht="17.25" customHeight="1">
      <c r="B23" s="157"/>
      <c r="C23" s="157"/>
      <c r="D23" s="157"/>
      <c r="E23" s="157"/>
      <c r="F23" s="157"/>
      <c r="G23" s="157"/>
      <c r="H23" s="157"/>
      <c r="I23" s="157"/>
      <c r="J23" s="157"/>
    </row>
    <row r="24" spans="2:10" ht="17.25" customHeight="1">
      <c r="B24" s="157"/>
      <c r="C24" s="157"/>
      <c r="D24" s="157"/>
      <c r="E24" s="157"/>
      <c r="F24" s="157"/>
      <c r="G24" s="157"/>
      <c r="H24" s="157"/>
      <c r="I24" s="157"/>
      <c r="J24" s="157"/>
    </row>
    <row r="25" spans="2:10" ht="17.25" customHeight="1">
      <c r="B25" s="157"/>
      <c r="C25" s="157"/>
      <c r="D25" s="157"/>
      <c r="E25" s="157"/>
      <c r="F25" s="157"/>
      <c r="G25" s="157"/>
      <c r="H25" s="157"/>
      <c r="I25" s="157"/>
      <c r="J25" s="157"/>
    </row>
    <row r="26" spans="2:10" ht="17.25" customHeight="1">
      <c r="B26" s="157"/>
      <c r="C26" s="157"/>
      <c r="D26" s="157"/>
      <c r="E26" s="157"/>
      <c r="F26" s="157"/>
      <c r="G26" s="157"/>
      <c r="H26" s="157"/>
      <c r="I26" s="157"/>
      <c r="J26" s="157"/>
    </row>
    <row r="27" spans="2:10" ht="17.25" customHeight="1">
      <c r="B27" s="157"/>
      <c r="C27" s="157"/>
      <c r="D27" s="157"/>
      <c r="E27" s="157"/>
      <c r="F27" s="157"/>
      <c r="G27" s="157"/>
      <c r="H27" s="157"/>
      <c r="I27" s="157"/>
      <c r="J27" s="157"/>
    </row>
    <row r="28" spans="2:10" ht="17.25" customHeight="1">
      <c r="B28" s="157"/>
      <c r="C28" s="157"/>
      <c r="D28" s="157"/>
      <c r="E28" s="157"/>
      <c r="F28" s="157"/>
      <c r="G28" s="157"/>
      <c r="H28" s="157"/>
      <c r="I28" s="157"/>
      <c r="J28" s="157"/>
    </row>
    <row r="29" spans="2:10" ht="17.25" customHeight="1">
      <c r="B29" s="157"/>
      <c r="C29" s="157"/>
      <c r="D29" s="157"/>
      <c r="E29" s="157"/>
      <c r="F29" s="157"/>
      <c r="G29" s="157"/>
      <c r="H29" s="157"/>
      <c r="I29" s="157"/>
      <c r="J29" s="157"/>
    </row>
    <row r="30" spans="2:10" ht="17.25" customHeight="1">
      <c r="B30" s="157"/>
      <c r="C30" s="157"/>
      <c r="D30" s="157"/>
      <c r="E30" s="157" t="s">
        <v>267</v>
      </c>
      <c r="F30" s="157"/>
      <c r="G30" s="157"/>
      <c r="H30" s="157"/>
      <c r="I30" s="157"/>
      <c r="J30" s="157"/>
    </row>
    <row r="31" spans="2:10" ht="17.25" customHeight="1">
      <c r="B31" s="157"/>
      <c r="C31" s="157"/>
      <c r="D31" s="157"/>
      <c r="E31" s="157"/>
      <c r="F31" s="157"/>
      <c r="G31" s="157"/>
      <c r="H31" s="157"/>
      <c r="I31" s="157"/>
      <c r="J31" s="157"/>
    </row>
    <row r="32" spans="2:10" ht="17.25" customHeight="1">
      <c r="B32" s="157"/>
      <c r="C32" s="157"/>
      <c r="D32" s="157"/>
      <c r="E32" s="157"/>
      <c r="F32" s="157"/>
      <c r="G32" s="157"/>
      <c r="H32" s="157"/>
      <c r="I32" s="157"/>
      <c r="J32" s="157"/>
    </row>
    <row r="33" spans="2:10" ht="17.25" customHeight="1">
      <c r="B33" s="157"/>
      <c r="C33" s="157"/>
      <c r="D33" s="157"/>
      <c r="E33" s="157"/>
      <c r="F33" s="157"/>
      <c r="G33" s="157"/>
      <c r="H33" s="157"/>
      <c r="I33" s="157"/>
      <c r="J33" s="157"/>
    </row>
    <row r="34" spans="2:10" ht="17.25" customHeight="1">
      <c r="B34" s="157"/>
      <c r="C34" s="157"/>
      <c r="D34" s="157"/>
      <c r="E34" s="157"/>
      <c r="F34" s="157"/>
      <c r="G34" s="157"/>
      <c r="H34" s="157"/>
      <c r="I34" s="157"/>
      <c r="J34" s="157"/>
    </row>
    <row r="35" spans="2:10" ht="17.25" customHeight="1">
      <c r="B35" s="157"/>
      <c r="C35" s="157"/>
      <c r="D35" s="157"/>
      <c r="E35" s="157"/>
      <c r="F35" s="157"/>
      <c r="G35" s="157"/>
      <c r="H35" s="157"/>
      <c r="I35" s="157"/>
      <c r="J35" s="157"/>
    </row>
    <row r="36" spans="2:10" ht="17.25" customHeight="1">
      <c r="B36" s="157"/>
      <c r="C36" s="157"/>
      <c r="D36" s="157"/>
      <c r="E36" s="157"/>
      <c r="F36" s="157"/>
      <c r="G36" s="157"/>
      <c r="H36" s="157"/>
      <c r="I36" s="157"/>
      <c r="J36" s="157"/>
    </row>
    <row r="37" spans="2:10" ht="17.25" customHeight="1">
      <c r="B37" s="157"/>
      <c r="C37" s="157"/>
      <c r="D37" s="157"/>
      <c r="E37" s="157"/>
      <c r="F37" s="157"/>
      <c r="G37" s="157"/>
      <c r="H37" s="157"/>
      <c r="I37" s="157"/>
      <c r="J37" s="157"/>
    </row>
    <row r="38" spans="2:10" ht="17.25" customHeight="1">
      <c r="B38" s="157"/>
      <c r="C38" s="157"/>
      <c r="D38" s="157"/>
      <c r="E38" s="157"/>
      <c r="F38" s="157"/>
      <c r="G38" s="157"/>
      <c r="H38" s="157"/>
      <c r="I38" s="157"/>
      <c r="J38" s="157"/>
    </row>
    <row r="39" spans="2:10" ht="17.25" customHeight="1">
      <c r="B39" s="157"/>
      <c r="C39" s="157"/>
      <c r="D39" s="157"/>
      <c r="E39" s="157"/>
      <c r="F39" s="157"/>
      <c r="G39" s="157"/>
      <c r="H39" s="157"/>
      <c r="I39" s="157"/>
      <c r="J39" s="157"/>
    </row>
    <row r="40" spans="2:10" ht="17.25" customHeight="1">
      <c r="B40" s="157"/>
      <c r="C40" s="157"/>
      <c r="D40" s="157"/>
      <c r="E40" s="157"/>
      <c r="F40" s="157"/>
      <c r="G40" s="157"/>
      <c r="H40" s="157"/>
      <c r="I40" s="157"/>
      <c r="J40" s="157"/>
    </row>
    <row r="41" spans="2:10" ht="17.25" customHeight="1">
      <c r="B41" s="157"/>
      <c r="C41" s="157"/>
      <c r="D41" s="157"/>
      <c r="E41" s="157"/>
      <c r="F41" s="157"/>
      <c r="G41" s="157"/>
      <c r="H41" s="157"/>
      <c r="I41" s="157"/>
      <c r="J41" s="157"/>
    </row>
    <row r="42" spans="2:10" ht="17.25" customHeight="1">
      <c r="B42" s="157"/>
      <c r="C42" s="157"/>
      <c r="D42" s="157"/>
      <c r="E42" s="157"/>
      <c r="F42" s="157"/>
      <c r="G42" s="157"/>
      <c r="H42" s="157"/>
      <c r="I42" s="157"/>
      <c r="J42" s="157"/>
    </row>
    <row r="43" spans="2:10" ht="17.25" customHeight="1">
      <c r="B43" s="157"/>
      <c r="C43" s="157"/>
      <c r="D43" s="157"/>
      <c r="E43" s="157"/>
      <c r="F43" s="157"/>
      <c r="G43" s="157"/>
      <c r="H43" s="157"/>
      <c r="I43" s="157"/>
      <c r="J43" s="157"/>
    </row>
    <row r="44" spans="2:10" ht="17.25" customHeight="1">
      <c r="B44" s="157"/>
      <c r="C44" s="157"/>
      <c r="D44" s="157"/>
      <c r="E44" s="157"/>
      <c r="F44" s="157"/>
      <c r="G44" s="157"/>
      <c r="H44" s="157"/>
      <c r="I44" s="157"/>
      <c r="J44" s="157"/>
    </row>
    <row r="45" spans="2:10" ht="17.25" customHeight="1">
      <c r="B45" s="157"/>
      <c r="C45" s="157"/>
      <c r="D45" s="157"/>
      <c r="E45" s="157"/>
      <c r="F45" s="157"/>
      <c r="G45" s="157"/>
      <c r="H45" s="157"/>
      <c r="I45" s="157"/>
      <c r="J45" s="157"/>
    </row>
    <row r="46" spans="2:10" ht="17.25" customHeight="1">
      <c r="B46" s="157"/>
      <c r="C46" s="157"/>
      <c r="D46" s="157"/>
      <c r="E46" s="157"/>
      <c r="F46" s="157"/>
      <c r="G46" s="157"/>
      <c r="H46" s="157"/>
      <c r="I46" s="157"/>
      <c r="J46" s="157"/>
    </row>
    <row r="47" spans="2:10" ht="17.25" customHeight="1">
      <c r="B47" s="157"/>
      <c r="C47" s="157"/>
      <c r="D47" s="157"/>
      <c r="E47" s="157"/>
      <c r="F47" s="157"/>
      <c r="G47" s="157"/>
      <c r="H47" s="157"/>
      <c r="I47" s="157"/>
      <c r="J47" s="157"/>
    </row>
    <row r="48" spans="2:10" ht="17.25" customHeight="1">
      <c r="B48" s="157"/>
      <c r="C48" s="157"/>
      <c r="D48" s="157"/>
      <c r="E48" s="157"/>
      <c r="F48" s="157"/>
      <c r="G48" s="157"/>
      <c r="H48" s="157"/>
      <c r="I48" s="157"/>
      <c r="J48" s="157"/>
    </row>
    <row r="49" spans="2:10" ht="17.25" customHeight="1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2:10" ht="17.25" customHeight="1">
      <c r="B50" s="157"/>
      <c r="C50" s="157"/>
      <c r="D50" s="157"/>
      <c r="E50" s="157"/>
      <c r="F50" s="157"/>
      <c r="G50" s="157"/>
      <c r="H50" s="157"/>
      <c r="I50" s="157"/>
      <c r="J50" s="157"/>
    </row>
    <row r="51" spans="2:10" ht="17.25" customHeight="1">
      <c r="B51" s="157"/>
      <c r="C51" s="157"/>
      <c r="D51" s="157"/>
      <c r="E51" s="157"/>
      <c r="F51" s="157"/>
      <c r="G51" s="157"/>
      <c r="H51" s="157"/>
      <c r="I51" s="157"/>
      <c r="J51" s="157"/>
    </row>
    <row r="52" spans="2:10" ht="17.25" customHeight="1">
      <c r="B52" s="157"/>
      <c r="C52" s="157"/>
      <c r="D52" s="157"/>
      <c r="E52" s="157"/>
      <c r="F52" s="157"/>
      <c r="G52" s="157"/>
      <c r="H52" s="157"/>
      <c r="I52" s="157"/>
      <c r="J52" s="157"/>
    </row>
    <row r="53" spans="2:10" ht="17.25" customHeight="1">
      <c r="B53" s="157"/>
      <c r="C53" s="157"/>
      <c r="D53" s="157"/>
      <c r="E53" s="157"/>
      <c r="F53" s="157"/>
      <c r="G53" s="157"/>
      <c r="H53" s="157"/>
      <c r="I53" s="157"/>
      <c r="J53" s="157"/>
    </row>
    <row r="54" spans="2:10" ht="17.25" customHeight="1">
      <c r="B54" s="157"/>
      <c r="C54" s="157"/>
      <c r="D54" s="157"/>
      <c r="E54" s="157"/>
      <c r="F54" s="157"/>
      <c r="G54" s="157"/>
      <c r="H54" s="157"/>
      <c r="I54" s="157"/>
      <c r="J54" s="157"/>
    </row>
    <row r="55" spans="2:10" ht="17.25" customHeight="1">
      <c r="B55" s="157"/>
      <c r="C55" s="157"/>
      <c r="D55" s="157"/>
      <c r="E55" s="157"/>
      <c r="F55" s="157"/>
      <c r="G55" s="157"/>
      <c r="H55" s="157"/>
      <c r="I55" s="157"/>
      <c r="J55" s="157"/>
    </row>
    <row r="56" spans="2:10" ht="17.25" customHeight="1">
      <c r="B56" s="157"/>
      <c r="C56" s="157"/>
      <c r="D56" s="157"/>
      <c r="E56" s="157"/>
      <c r="F56" s="157"/>
      <c r="G56" s="157"/>
      <c r="H56" s="157"/>
      <c r="I56" s="157"/>
      <c r="J56" s="157"/>
    </row>
    <row r="57" spans="2:10" ht="17.25" customHeight="1">
      <c r="B57" s="157"/>
      <c r="C57" s="157"/>
      <c r="D57" s="157"/>
      <c r="E57" s="157"/>
      <c r="F57" s="157"/>
      <c r="G57" s="157"/>
      <c r="H57" s="157"/>
      <c r="I57" s="157"/>
      <c r="J57" s="157"/>
    </row>
    <row r="58" spans="2:10" ht="17.25" customHeight="1">
      <c r="B58" s="157"/>
      <c r="C58" s="157"/>
      <c r="D58" s="157"/>
      <c r="E58" s="157"/>
      <c r="F58" s="157"/>
      <c r="G58" s="157"/>
      <c r="H58" s="157"/>
      <c r="I58" s="157"/>
      <c r="J58" s="157"/>
    </row>
    <row r="59" spans="2:10" ht="17.25" customHeight="1">
      <c r="B59" s="157"/>
      <c r="C59" s="157"/>
      <c r="D59" s="157"/>
      <c r="E59" s="157"/>
      <c r="F59" s="157"/>
      <c r="G59" s="157"/>
      <c r="H59" s="157"/>
      <c r="I59" s="157"/>
      <c r="J59" s="157"/>
    </row>
    <row r="60" spans="2:10" ht="17.25" customHeight="1">
      <c r="B60" s="157"/>
      <c r="C60" s="157"/>
      <c r="D60" s="157"/>
      <c r="E60" s="157"/>
      <c r="F60" s="157"/>
      <c r="G60" s="157"/>
      <c r="H60" s="157"/>
      <c r="I60" s="157"/>
      <c r="J60" s="157"/>
    </row>
    <row r="61" spans="2:10" ht="17.25" customHeight="1">
      <c r="B61" s="157"/>
      <c r="C61" s="157"/>
      <c r="D61" s="157"/>
      <c r="E61" s="157"/>
      <c r="F61" s="157"/>
      <c r="G61" s="157"/>
      <c r="H61" s="157"/>
      <c r="I61" s="157"/>
      <c r="J61" s="157"/>
    </row>
    <row r="62" spans="2:10" ht="17.25" customHeight="1">
      <c r="B62" s="157"/>
      <c r="C62" s="157"/>
      <c r="D62" s="157"/>
      <c r="E62" s="157"/>
      <c r="F62" s="157"/>
      <c r="G62" s="157"/>
      <c r="H62" s="157"/>
      <c r="I62" s="157"/>
      <c r="J62" s="157"/>
    </row>
    <row r="63" spans="2:10" ht="17.25" customHeight="1">
      <c r="B63" s="157"/>
      <c r="C63" s="157"/>
      <c r="D63" s="157"/>
      <c r="E63" s="157"/>
      <c r="F63" s="157"/>
      <c r="G63" s="157"/>
      <c r="H63" s="157"/>
      <c r="I63" s="157"/>
      <c r="J63" s="157"/>
    </row>
    <row r="64" spans="2:10" ht="17.25" customHeight="1">
      <c r="B64" s="157"/>
      <c r="C64" s="157"/>
      <c r="D64" s="157"/>
      <c r="E64" s="157"/>
      <c r="F64" s="157"/>
      <c r="G64" s="157"/>
      <c r="H64" s="157"/>
      <c r="I64" s="157"/>
      <c r="J64" s="157"/>
    </row>
    <row r="65" spans="2:10" ht="17.25" customHeight="1">
      <c r="B65" s="157"/>
      <c r="C65" s="157"/>
      <c r="D65" s="157"/>
      <c r="E65" s="157"/>
      <c r="F65" s="157"/>
      <c r="G65" s="157"/>
      <c r="H65" s="157"/>
      <c r="I65" s="157"/>
      <c r="J65" s="157"/>
    </row>
    <row r="66" spans="2:10" ht="17.25" customHeight="1">
      <c r="B66" s="157"/>
      <c r="C66" s="157"/>
      <c r="D66" s="157"/>
      <c r="E66" s="157"/>
      <c r="F66" s="157"/>
      <c r="G66" s="157"/>
      <c r="H66" s="157"/>
      <c r="I66" s="157"/>
      <c r="J66" s="157"/>
    </row>
    <row r="67" spans="2:10" ht="17.25" customHeight="1">
      <c r="B67" s="157"/>
      <c r="C67" s="157"/>
      <c r="D67" s="157"/>
      <c r="E67" s="157"/>
      <c r="F67" s="157"/>
      <c r="G67" s="157"/>
      <c r="H67" s="157"/>
      <c r="I67" s="157"/>
      <c r="J67" s="157"/>
    </row>
    <row r="68" spans="2:10" ht="17.25" customHeight="1">
      <c r="B68" s="157"/>
      <c r="C68" s="157"/>
      <c r="D68" s="157"/>
      <c r="E68" s="157"/>
      <c r="F68" s="157"/>
      <c r="G68" s="157"/>
      <c r="H68" s="157"/>
      <c r="I68" s="157"/>
      <c r="J68" s="157"/>
    </row>
    <row r="69" spans="2:10" ht="17.25" customHeight="1">
      <c r="B69" s="157"/>
      <c r="C69" s="157"/>
      <c r="D69" s="157"/>
      <c r="E69" s="157"/>
      <c r="F69" s="157"/>
      <c r="G69" s="157"/>
      <c r="H69" s="157"/>
      <c r="I69" s="157"/>
      <c r="J69" s="157"/>
    </row>
    <row r="70" spans="2:10" ht="17.25" customHeight="1">
      <c r="B70" s="157"/>
      <c r="C70" s="157"/>
      <c r="D70" s="157"/>
      <c r="E70" s="157"/>
      <c r="F70" s="157"/>
      <c r="G70" s="157"/>
      <c r="H70" s="157"/>
      <c r="I70" s="157"/>
      <c r="J70" s="157"/>
    </row>
    <row r="71" spans="2:10" ht="17.25" customHeight="1">
      <c r="B71" s="157"/>
      <c r="C71" s="157"/>
      <c r="D71" s="157"/>
      <c r="E71" s="157"/>
      <c r="F71" s="157"/>
      <c r="G71" s="157"/>
      <c r="H71" s="157"/>
      <c r="I71" s="157"/>
      <c r="J71" s="157"/>
    </row>
    <row r="72" spans="2:10" ht="17.25" customHeight="1">
      <c r="B72" s="157"/>
      <c r="C72" s="157"/>
      <c r="D72" s="157"/>
      <c r="E72" s="157"/>
      <c r="F72" s="157"/>
      <c r="G72" s="157"/>
      <c r="H72" s="157"/>
      <c r="I72" s="157"/>
      <c r="J72" s="157"/>
    </row>
    <row r="73" spans="2:10" ht="17.25" customHeight="1">
      <c r="B73" s="157"/>
      <c r="C73" s="157"/>
      <c r="D73" s="157"/>
      <c r="E73" s="157"/>
      <c r="F73" s="157"/>
      <c r="G73" s="157"/>
      <c r="H73" s="157"/>
      <c r="I73" s="157"/>
      <c r="J73" s="157"/>
    </row>
    <row r="74" spans="2:10" ht="17.25" customHeight="1">
      <c r="B74" s="157"/>
      <c r="C74" s="157"/>
      <c r="D74" s="157"/>
      <c r="E74" s="157"/>
      <c r="F74" s="157"/>
      <c r="G74" s="157"/>
      <c r="H74" s="157"/>
      <c r="I74" s="157"/>
      <c r="J74" s="157"/>
    </row>
    <row r="75" spans="2:10" ht="17.25" customHeight="1">
      <c r="B75" s="157"/>
      <c r="C75" s="157"/>
      <c r="D75" s="157"/>
      <c r="E75" s="157"/>
      <c r="F75" s="157"/>
      <c r="G75" s="157"/>
      <c r="H75" s="157"/>
      <c r="I75" s="157"/>
      <c r="J75" s="157"/>
    </row>
    <row r="76" spans="2:10" ht="17.25" customHeight="1">
      <c r="B76" s="157"/>
      <c r="C76" s="157"/>
      <c r="D76" s="157"/>
      <c r="E76" s="157"/>
      <c r="F76" s="157"/>
      <c r="G76" s="157"/>
      <c r="H76" s="157"/>
      <c r="I76" s="157"/>
      <c r="J76" s="157"/>
    </row>
    <row r="77" spans="2:10" ht="17.25" customHeight="1">
      <c r="B77" s="157"/>
      <c r="C77" s="157"/>
      <c r="D77" s="157"/>
      <c r="E77" s="157"/>
      <c r="F77" s="157"/>
      <c r="G77" s="157"/>
      <c r="H77" s="157"/>
      <c r="I77" s="157"/>
      <c r="J77" s="157"/>
    </row>
    <row r="78" spans="2:10" ht="17.25" customHeight="1">
      <c r="B78" s="157"/>
      <c r="C78" s="157"/>
      <c r="D78" s="157"/>
      <c r="E78" s="157"/>
      <c r="F78" s="157"/>
      <c r="G78" s="157"/>
      <c r="H78" s="157"/>
      <c r="I78" s="157"/>
      <c r="J78" s="157"/>
    </row>
    <row r="79" spans="2:10" ht="17.25" customHeight="1">
      <c r="B79" s="157"/>
      <c r="C79" s="157"/>
      <c r="D79" s="157"/>
      <c r="E79" s="157"/>
      <c r="F79" s="157"/>
      <c r="G79" s="157"/>
      <c r="H79" s="157"/>
      <c r="I79" s="157"/>
      <c r="J79" s="157"/>
    </row>
    <row r="80" spans="2:10" ht="17.25" customHeight="1">
      <c r="B80" s="157"/>
      <c r="C80" s="157"/>
      <c r="D80" s="157"/>
      <c r="E80" s="157"/>
      <c r="F80" s="157"/>
      <c r="G80" s="157"/>
      <c r="H80" s="157"/>
      <c r="I80" s="157"/>
      <c r="J80" s="157"/>
    </row>
    <row r="81" spans="2:10" ht="17.25" customHeight="1">
      <c r="B81" s="157"/>
      <c r="C81" s="157"/>
      <c r="D81" s="157"/>
      <c r="E81" s="157"/>
      <c r="F81" s="157"/>
      <c r="G81" s="157"/>
      <c r="H81" s="157"/>
      <c r="I81" s="157"/>
      <c r="J81" s="157"/>
    </row>
    <row r="82" spans="2:10" ht="17.25" customHeight="1">
      <c r="B82" s="157"/>
      <c r="C82" s="157"/>
      <c r="D82" s="157"/>
      <c r="E82" s="157"/>
      <c r="F82" s="157"/>
      <c r="G82" s="157"/>
      <c r="H82" s="157"/>
      <c r="I82" s="157"/>
      <c r="J82" s="157"/>
    </row>
    <row r="83" spans="2:10" ht="17.25" customHeight="1">
      <c r="B83" s="157"/>
      <c r="C83" s="157"/>
      <c r="D83" s="157"/>
      <c r="E83" s="157"/>
      <c r="F83" s="157"/>
      <c r="G83" s="157"/>
      <c r="H83" s="157"/>
      <c r="I83" s="157"/>
      <c r="J83" s="157"/>
    </row>
    <row r="84" spans="2:10" ht="17.25" customHeight="1">
      <c r="B84" s="157"/>
      <c r="C84" s="157"/>
      <c r="D84" s="157"/>
      <c r="E84" s="157"/>
      <c r="F84" s="157"/>
      <c r="G84" s="157"/>
      <c r="H84" s="157"/>
      <c r="I84" s="157"/>
      <c r="J84" s="157"/>
    </row>
    <row r="85" spans="2:10" ht="17.25" customHeight="1">
      <c r="B85" s="157"/>
      <c r="C85" s="157"/>
      <c r="D85" s="157"/>
      <c r="E85" s="157"/>
      <c r="F85" s="157"/>
      <c r="G85" s="157"/>
      <c r="H85" s="157"/>
      <c r="I85" s="157"/>
      <c r="J85" s="157"/>
    </row>
    <row r="86" spans="2:10" ht="17.25" customHeight="1">
      <c r="B86" s="157"/>
      <c r="C86" s="157"/>
      <c r="D86" s="157"/>
      <c r="E86" s="157"/>
      <c r="F86" s="157"/>
      <c r="G86" s="157"/>
      <c r="H86" s="157"/>
      <c r="I86" s="157"/>
      <c r="J86" s="157"/>
    </row>
    <row r="87" spans="2:10" ht="17.25" customHeight="1">
      <c r="B87" s="157"/>
      <c r="C87" s="157"/>
      <c r="D87" s="157"/>
      <c r="E87" s="157"/>
      <c r="F87" s="157"/>
      <c r="G87" s="157"/>
      <c r="H87" s="157"/>
      <c r="I87" s="157"/>
      <c r="J87" s="157"/>
    </row>
    <row r="88" spans="2:10" ht="17.25" customHeight="1">
      <c r="B88" s="157"/>
      <c r="C88" s="157"/>
      <c r="D88" s="157"/>
      <c r="E88" s="157"/>
      <c r="F88" s="157"/>
      <c r="G88" s="157"/>
      <c r="H88" s="157"/>
      <c r="I88" s="157"/>
      <c r="J88" s="157"/>
    </row>
    <row r="89" spans="2:10" ht="17.25" customHeight="1">
      <c r="B89" s="157"/>
      <c r="C89" s="157"/>
      <c r="D89" s="157"/>
      <c r="E89" s="157"/>
      <c r="F89" s="157"/>
      <c r="G89" s="157"/>
      <c r="H89" s="157"/>
      <c r="I89" s="157"/>
      <c r="J89" s="157"/>
    </row>
    <row r="90" spans="2:10" ht="17.25" customHeight="1">
      <c r="B90" s="157"/>
      <c r="C90" s="157"/>
      <c r="D90" s="157"/>
      <c r="E90" s="157"/>
      <c r="F90" s="157"/>
      <c r="G90" s="157"/>
      <c r="H90" s="157"/>
      <c r="I90" s="157"/>
      <c r="J90" s="157"/>
    </row>
    <row r="91" spans="2:10" ht="17.25" customHeight="1">
      <c r="B91" s="157"/>
      <c r="C91" s="157"/>
      <c r="D91" s="157"/>
      <c r="E91" s="157"/>
      <c r="F91" s="157"/>
      <c r="G91" s="157"/>
      <c r="H91" s="157"/>
      <c r="I91" s="157"/>
      <c r="J91" s="157"/>
    </row>
    <row r="92" spans="2:10" ht="17.25" customHeight="1">
      <c r="B92" s="157"/>
      <c r="C92" s="157"/>
      <c r="D92" s="157"/>
      <c r="E92" s="157"/>
      <c r="F92" s="157"/>
      <c r="G92" s="157"/>
      <c r="H92" s="157"/>
      <c r="I92" s="157"/>
      <c r="J92" s="157"/>
    </row>
    <row r="93" spans="2:10" ht="17.25" customHeight="1">
      <c r="B93" s="157"/>
      <c r="C93" s="157"/>
      <c r="D93" s="157"/>
      <c r="E93" s="157"/>
      <c r="F93" s="157"/>
      <c r="G93" s="157"/>
      <c r="H93" s="157"/>
      <c r="I93" s="157"/>
      <c r="J93" s="157"/>
    </row>
    <row r="94" spans="2:10" ht="17.25" customHeight="1">
      <c r="B94" s="157"/>
      <c r="C94" s="157"/>
      <c r="D94" s="157"/>
      <c r="E94" s="157"/>
      <c r="F94" s="157"/>
      <c r="G94" s="157"/>
      <c r="H94" s="157"/>
      <c r="I94" s="157"/>
      <c r="J94" s="157"/>
    </row>
    <row r="95" spans="2:10" ht="17.25" customHeight="1">
      <c r="B95" s="157"/>
      <c r="C95" s="157"/>
      <c r="D95" s="157"/>
      <c r="E95" s="157"/>
      <c r="F95" s="157"/>
      <c r="G95" s="157"/>
      <c r="H95" s="157"/>
      <c r="I95" s="157"/>
      <c r="J95" s="157"/>
    </row>
    <row r="96" spans="2:10" ht="17.25" customHeight="1">
      <c r="B96" s="157"/>
      <c r="C96" s="157"/>
      <c r="D96" s="157"/>
      <c r="E96" s="157"/>
      <c r="F96" s="157"/>
      <c r="G96" s="157"/>
      <c r="H96" s="157"/>
      <c r="I96" s="157"/>
      <c r="J96" s="157"/>
    </row>
    <row r="97" spans="2:10" ht="17.25" customHeight="1">
      <c r="B97" s="157"/>
      <c r="C97" s="157"/>
      <c r="D97" s="157"/>
      <c r="E97" s="157"/>
      <c r="F97" s="157"/>
      <c r="G97" s="157"/>
      <c r="H97" s="157"/>
      <c r="I97" s="157"/>
      <c r="J97" s="157"/>
    </row>
    <row r="98" spans="2:10" ht="17.25" customHeight="1">
      <c r="B98" s="157"/>
      <c r="C98" s="157"/>
      <c r="D98" s="157"/>
      <c r="E98" s="157"/>
      <c r="F98" s="157"/>
      <c r="G98" s="157"/>
      <c r="H98" s="157"/>
      <c r="I98" s="157"/>
      <c r="J98" s="157"/>
    </row>
    <row r="99" spans="2:10" ht="17.25" customHeight="1">
      <c r="B99" s="157"/>
      <c r="C99" s="157"/>
      <c r="D99" s="157"/>
      <c r="E99" s="157"/>
      <c r="F99" s="157"/>
      <c r="G99" s="157"/>
      <c r="H99" s="157"/>
      <c r="I99" s="157"/>
      <c r="J99" s="157"/>
    </row>
    <row r="100" spans="2:10" ht="17.25" customHeight="1">
      <c r="B100" s="157"/>
      <c r="C100" s="157"/>
      <c r="D100" s="157"/>
      <c r="E100" s="157"/>
      <c r="F100" s="157"/>
      <c r="G100" s="157"/>
      <c r="H100" s="157"/>
      <c r="I100" s="157"/>
      <c r="J100" s="157"/>
    </row>
    <row r="101" spans="2:10" ht="17.25" customHeight="1">
      <c r="B101" s="157"/>
      <c r="C101" s="157"/>
      <c r="D101" s="157"/>
      <c r="E101" s="157"/>
      <c r="F101" s="157"/>
      <c r="G101" s="157"/>
      <c r="H101" s="157"/>
      <c r="I101" s="157"/>
      <c r="J101" s="157"/>
    </row>
    <row r="102" spans="2:10" ht="17.25" customHeight="1">
      <c r="B102" s="157"/>
      <c r="C102" s="157"/>
      <c r="D102" s="157"/>
      <c r="E102" s="157"/>
      <c r="F102" s="157"/>
      <c r="G102" s="157"/>
      <c r="H102" s="157"/>
      <c r="I102" s="157"/>
      <c r="J102" s="157"/>
    </row>
    <row r="103" spans="2:10" ht="17.25" customHeight="1">
      <c r="B103" s="157"/>
      <c r="C103" s="157"/>
      <c r="D103" s="157"/>
      <c r="E103" s="157"/>
      <c r="F103" s="157"/>
      <c r="G103" s="157"/>
      <c r="H103" s="157"/>
      <c r="I103" s="157"/>
      <c r="J103" s="157"/>
    </row>
    <row r="104" spans="2:10" ht="17.25" customHeight="1">
      <c r="B104" s="157"/>
      <c r="C104" s="157"/>
      <c r="D104" s="157"/>
      <c r="E104" s="157"/>
      <c r="F104" s="157"/>
      <c r="G104" s="157"/>
      <c r="H104" s="157"/>
      <c r="I104" s="157"/>
      <c r="J104" s="157"/>
    </row>
    <row r="105" spans="2:10" ht="17.25" customHeight="1">
      <c r="B105" s="157"/>
      <c r="C105" s="157"/>
      <c r="D105" s="157"/>
      <c r="E105" s="157"/>
      <c r="F105" s="157"/>
      <c r="G105" s="157"/>
      <c r="H105" s="157"/>
      <c r="I105" s="157"/>
      <c r="J105" s="157"/>
    </row>
    <row r="106" spans="2:10" ht="17.25" customHeight="1">
      <c r="B106" s="157"/>
      <c r="C106" s="157"/>
      <c r="D106" s="157"/>
      <c r="E106" s="157"/>
      <c r="F106" s="157"/>
      <c r="G106" s="157"/>
      <c r="H106" s="157"/>
      <c r="I106" s="157"/>
      <c r="J106" s="157"/>
    </row>
    <row r="107" spans="2:10" ht="17.25" customHeight="1">
      <c r="B107" s="157"/>
      <c r="C107" s="157"/>
      <c r="D107" s="157"/>
      <c r="E107" s="157"/>
      <c r="F107" s="157"/>
      <c r="G107" s="157"/>
      <c r="H107" s="157"/>
      <c r="I107" s="157"/>
      <c r="J107" s="157"/>
    </row>
    <row r="108" spans="2:10" ht="17.25" customHeight="1">
      <c r="B108" s="157"/>
      <c r="C108" s="157"/>
      <c r="D108" s="157"/>
      <c r="E108" s="157"/>
      <c r="F108" s="157"/>
      <c r="G108" s="157"/>
      <c r="H108" s="157"/>
      <c r="I108" s="157"/>
      <c r="J108" s="157"/>
    </row>
    <row r="109" spans="2:10" ht="17.25" customHeight="1">
      <c r="B109" s="157"/>
      <c r="C109" s="157"/>
      <c r="D109" s="157"/>
      <c r="E109" s="157"/>
      <c r="F109" s="157"/>
      <c r="G109" s="157"/>
      <c r="H109" s="157"/>
      <c r="I109" s="157"/>
      <c r="J109" s="157"/>
    </row>
    <row r="110" spans="2:10" ht="17.25" customHeight="1">
      <c r="B110" s="157"/>
      <c r="C110" s="157"/>
      <c r="D110" s="157"/>
      <c r="E110" s="157"/>
      <c r="F110" s="157"/>
      <c r="G110" s="157"/>
      <c r="H110" s="157"/>
      <c r="I110" s="157"/>
      <c r="J110" s="157"/>
    </row>
    <row r="111" spans="2:10" ht="17.25" customHeight="1">
      <c r="B111" s="157"/>
      <c r="C111" s="157"/>
      <c r="D111" s="157"/>
      <c r="E111" s="157"/>
      <c r="F111" s="157"/>
      <c r="G111" s="157"/>
      <c r="H111" s="157"/>
      <c r="I111" s="157"/>
      <c r="J111" s="157"/>
    </row>
    <row r="112" spans="2:10" ht="17.25" customHeight="1">
      <c r="B112" s="157"/>
      <c r="C112" s="157"/>
      <c r="D112" s="157"/>
      <c r="E112" s="157"/>
      <c r="F112" s="157"/>
      <c r="G112" s="157"/>
      <c r="H112" s="157"/>
      <c r="I112" s="157"/>
      <c r="J112" s="157"/>
    </row>
    <row r="113" spans="2:10" ht="17.25" customHeight="1">
      <c r="B113" s="157"/>
      <c r="C113" s="157"/>
      <c r="D113" s="157"/>
      <c r="E113" s="157"/>
      <c r="F113" s="157"/>
      <c r="G113" s="157"/>
      <c r="H113" s="157"/>
      <c r="I113" s="157"/>
      <c r="J113" s="157"/>
    </row>
    <row r="114" spans="2:10" ht="17.25" customHeight="1">
      <c r="B114" s="157"/>
      <c r="C114" s="157"/>
      <c r="D114" s="157"/>
      <c r="E114" s="157"/>
      <c r="F114" s="157"/>
      <c r="G114" s="157"/>
      <c r="H114" s="157"/>
      <c r="I114" s="157"/>
      <c r="J114" s="157"/>
    </row>
    <row r="115" spans="2:10" ht="17.25" customHeight="1">
      <c r="B115" s="157"/>
      <c r="C115" s="157"/>
      <c r="D115" s="157"/>
      <c r="E115" s="157"/>
      <c r="F115" s="157"/>
      <c r="G115" s="157"/>
      <c r="H115" s="157"/>
      <c r="I115" s="157"/>
      <c r="J115" s="157"/>
    </row>
    <row r="116" spans="2:10" ht="17.25" customHeight="1">
      <c r="B116" s="157"/>
      <c r="C116" s="157"/>
      <c r="D116" s="157"/>
      <c r="E116" s="157"/>
      <c r="F116" s="157"/>
      <c r="G116" s="157"/>
      <c r="H116" s="157"/>
      <c r="I116" s="157"/>
      <c r="J116" s="157"/>
    </row>
    <row r="117" spans="2:10" ht="17.25" customHeight="1">
      <c r="B117" s="157"/>
      <c r="C117" s="157"/>
      <c r="D117" s="157"/>
      <c r="E117" s="157"/>
      <c r="F117" s="157"/>
      <c r="G117" s="157"/>
      <c r="H117" s="157"/>
      <c r="I117" s="157"/>
      <c r="J117" s="157"/>
    </row>
    <row r="118" spans="2:10" ht="17.25" customHeight="1">
      <c r="B118" s="157"/>
      <c r="C118" s="157"/>
      <c r="D118" s="157"/>
      <c r="E118" s="157"/>
      <c r="F118" s="157"/>
      <c r="G118" s="157"/>
      <c r="H118" s="157"/>
      <c r="I118" s="157"/>
      <c r="J118" s="157"/>
    </row>
    <row r="119" spans="2:10" ht="17.25" customHeight="1">
      <c r="B119" s="157"/>
      <c r="C119" s="157"/>
      <c r="D119" s="157"/>
      <c r="E119" s="157"/>
      <c r="F119" s="157"/>
      <c r="G119" s="157"/>
      <c r="H119" s="157"/>
      <c r="I119" s="157"/>
      <c r="J119" s="157"/>
    </row>
    <row r="120" spans="2:10" ht="17.25" customHeight="1">
      <c r="B120" s="157"/>
      <c r="C120" s="157"/>
      <c r="D120" s="157"/>
      <c r="E120" s="157"/>
      <c r="F120" s="157"/>
      <c r="G120" s="157"/>
      <c r="H120" s="157"/>
      <c r="I120" s="157"/>
      <c r="J120" s="157"/>
    </row>
    <row r="121" spans="2:10" ht="17.25" customHeight="1">
      <c r="B121" s="157"/>
      <c r="C121" s="157"/>
      <c r="D121" s="157"/>
      <c r="E121" s="157"/>
      <c r="F121" s="157"/>
      <c r="G121" s="157"/>
      <c r="H121" s="157"/>
      <c r="I121" s="157"/>
      <c r="J121" s="157"/>
    </row>
    <row r="122" spans="2:10" ht="17.25" customHeight="1">
      <c r="B122" s="157"/>
      <c r="C122" s="157"/>
      <c r="D122" s="157"/>
      <c r="E122" s="157"/>
      <c r="F122" s="157"/>
      <c r="G122" s="157"/>
      <c r="H122" s="157"/>
      <c r="I122" s="157"/>
      <c r="J122" s="157"/>
    </row>
    <row r="123" spans="2:10" ht="17.25" customHeight="1">
      <c r="B123" s="157"/>
      <c r="C123" s="157"/>
      <c r="D123" s="157"/>
      <c r="E123" s="157"/>
      <c r="F123" s="157"/>
      <c r="G123" s="157"/>
      <c r="H123" s="157"/>
      <c r="I123" s="157"/>
      <c r="J123" s="157"/>
    </row>
    <row r="124" spans="2:10" ht="17.25" customHeight="1">
      <c r="B124" s="157"/>
      <c r="C124" s="157"/>
      <c r="D124" s="157"/>
      <c r="E124" s="157"/>
      <c r="F124" s="157"/>
      <c r="G124" s="157"/>
      <c r="H124" s="157"/>
      <c r="I124" s="157"/>
      <c r="J124" s="157"/>
    </row>
    <row r="125" spans="2:10" ht="17.25" customHeight="1"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2:10" ht="17.25" customHeight="1">
      <c r="B126" s="157"/>
      <c r="C126" s="157"/>
      <c r="D126" s="157"/>
      <c r="E126" s="157"/>
      <c r="F126" s="157"/>
      <c r="G126" s="157"/>
      <c r="H126" s="157"/>
      <c r="I126" s="157"/>
      <c r="J126" s="157"/>
    </row>
    <row r="127" spans="2:10" ht="17.25" customHeight="1">
      <c r="B127" s="157"/>
      <c r="C127" s="157"/>
      <c r="D127" s="157"/>
      <c r="E127" s="157"/>
      <c r="F127" s="157"/>
      <c r="G127" s="157"/>
      <c r="H127" s="157"/>
      <c r="I127" s="157"/>
      <c r="J127" s="157"/>
    </row>
    <row r="128" spans="2:10" ht="17.25" customHeight="1">
      <c r="B128" s="157"/>
      <c r="C128" s="157"/>
      <c r="D128" s="157"/>
      <c r="E128" s="157"/>
      <c r="F128" s="157"/>
      <c r="G128" s="157"/>
      <c r="H128" s="157"/>
      <c r="I128" s="157"/>
      <c r="J128" s="157"/>
    </row>
    <row r="129" spans="2:10" ht="17.25" customHeight="1">
      <c r="B129" s="157"/>
      <c r="C129" s="157"/>
      <c r="D129" s="157"/>
      <c r="E129" s="157"/>
      <c r="F129" s="157"/>
      <c r="G129" s="157"/>
      <c r="H129" s="157"/>
      <c r="I129" s="157"/>
      <c r="J129" s="157"/>
    </row>
    <row r="130" spans="2:10" ht="17.25" customHeight="1">
      <c r="B130" s="157"/>
      <c r="C130" s="157"/>
      <c r="D130" s="157"/>
      <c r="E130" s="157"/>
      <c r="F130" s="157"/>
      <c r="G130" s="157"/>
      <c r="H130" s="157"/>
      <c r="I130" s="157"/>
      <c r="J130" s="157"/>
    </row>
    <row r="131" spans="2:10" ht="17.25" customHeight="1">
      <c r="B131" s="157"/>
      <c r="C131" s="157"/>
      <c r="D131" s="157"/>
      <c r="E131" s="157"/>
      <c r="F131" s="157"/>
      <c r="G131" s="157"/>
      <c r="H131" s="157"/>
      <c r="I131" s="157"/>
      <c r="J131" s="157"/>
    </row>
    <row r="132" spans="2:10" ht="17.25" customHeight="1">
      <c r="B132" s="157"/>
      <c r="C132" s="157"/>
      <c r="D132" s="157"/>
      <c r="E132" s="157"/>
      <c r="F132" s="157"/>
      <c r="G132" s="157"/>
      <c r="H132" s="157"/>
      <c r="I132" s="157"/>
      <c r="J132" s="157"/>
    </row>
    <row r="133" spans="2:10" ht="17.25" customHeight="1">
      <c r="B133" s="157"/>
      <c r="C133" s="157"/>
      <c r="D133" s="157"/>
      <c r="E133" s="157"/>
      <c r="F133" s="157"/>
      <c r="G133" s="157"/>
      <c r="H133" s="157"/>
      <c r="I133" s="157"/>
      <c r="J133" s="157"/>
    </row>
    <row r="134" spans="2:10" ht="17.25" customHeight="1">
      <c r="B134" s="157"/>
      <c r="C134" s="157"/>
      <c r="D134" s="157"/>
      <c r="E134" s="157"/>
      <c r="F134" s="157"/>
      <c r="G134" s="157"/>
      <c r="H134" s="157"/>
      <c r="I134" s="157"/>
      <c r="J134" s="157"/>
    </row>
    <row r="135" spans="2:10" ht="17.25" customHeight="1">
      <c r="B135" s="157"/>
      <c r="C135" s="157"/>
      <c r="D135" s="157"/>
      <c r="E135" s="157"/>
      <c r="F135" s="157"/>
      <c r="G135" s="157"/>
      <c r="H135" s="157"/>
      <c r="I135" s="157"/>
      <c r="J135" s="157"/>
    </row>
    <row r="136" spans="2:10" ht="17.25" customHeight="1">
      <c r="B136" s="157"/>
      <c r="C136" s="157"/>
      <c r="D136" s="157"/>
      <c r="E136" s="157"/>
      <c r="F136" s="157"/>
      <c r="G136" s="157"/>
      <c r="H136" s="157"/>
      <c r="I136" s="157"/>
      <c r="J136" s="157"/>
    </row>
    <row r="137" spans="2:10" ht="17.25" customHeight="1">
      <c r="B137" s="157"/>
      <c r="C137" s="157"/>
      <c r="D137" s="157"/>
      <c r="E137" s="157"/>
      <c r="F137" s="157"/>
      <c r="G137" s="157"/>
      <c r="H137" s="157"/>
      <c r="I137" s="157"/>
      <c r="J137" s="157"/>
    </row>
    <row r="138" spans="2:10" ht="17.25" customHeight="1">
      <c r="B138" s="157"/>
      <c r="C138" s="157"/>
      <c r="D138" s="157"/>
      <c r="E138" s="157"/>
      <c r="F138" s="157"/>
      <c r="G138" s="157"/>
      <c r="H138" s="157"/>
      <c r="I138" s="157"/>
      <c r="J138" s="157"/>
    </row>
    <row r="139" spans="2:10" ht="17.25" customHeight="1">
      <c r="B139" s="157"/>
      <c r="C139" s="157"/>
      <c r="D139" s="157"/>
      <c r="E139" s="157"/>
      <c r="F139" s="157"/>
      <c r="G139" s="157"/>
      <c r="H139" s="157"/>
      <c r="I139" s="157"/>
      <c r="J139" s="157"/>
    </row>
    <row r="140" spans="2:10" ht="17.25" customHeight="1">
      <c r="B140" s="157"/>
      <c r="C140" s="157"/>
      <c r="D140" s="157"/>
      <c r="E140" s="157"/>
      <c r="F140" s="157"/>
      <c r="G140" s="157"/>
      <c r="H140" s="157"/>
      <c r="I140" s="157"/>
      <c r="J140" s="157"/>
    </row>
    <row r="141" spans="2:10" ht="17.25" customHeight="1">
      <c r="B141" s="157"/>
      <c r="C141" s="157"/>
      <c r="D141" s="157"/>
      <c r="E141" s="157"/>
      <c r="F141" s="157"/>
      <c r="G141" s="157"/>
      <c r="H141" s="157"/>
      <c r="I141" s="157"/>
      <c r="J141" s="157"/>
    </row>
    <row r="142" spans="2:10" ht="17.25" customHeight="1">
      <c r="B142" s="157"/>
      <c r="C142" s="157"/>
      <c r="D142" s="157"/>
      <c r="E142" s="157"/>
      <c r="F142" s="157"/>
      <c r="G142" s="157"/>
      <c r="H142" s="157"/>
      <c r="I142" s="157"/>
      <c r="J142" s="157"/>
    </row>
    <row r="143" spans="2:10" ht="17.25" customHeight="1">
      <c r="B143" s="157"/>
      <c r="C143" s="157"/>
      <c r="D143" s="157"/>
      <c r="E143" s="157"/>
      <c r="F143" s="157"/>
      <c r="G143" s="157"/>
      <c r="H143" s="157"/>
      <c r="I143" s="157"/>
      <c r="J143" s="157"/>
    </row>
    <row r="144" spans="2:10" ht="17.25" customHeight="1">
      <c r="B144" s="157"/>
      <c r="C144" s="157"/>
      <c r="D144" s="157"/>
      <c r="E144" s="157"/>
      <c r="F144" s="157"/>
      <c r="G144" s="157"/>
      <c r="H144" s="157"/>
      <c r="I144" s="157"/>
      <c r="J144" s="157"/>
    </row>
    <row r="145" spans="2:10" ht="17.25" customHeight="1">
      <c r="B145" s="157"/>
      <c r="C145" s="157"/>
      <c r="D145" s="157"/>
      <c r="E145" s="157"/>
      <c r="F145" s="157"/>
      <c r="G145" s="157"/>
      <c r="H145" s="157"/>
      <c r="I145" s="157"/>
      <c r="J145" s="157"/>
    </row>
    <row r="146" spans="2:10" ht="17.25" customHeight="1">
      <c r="B146" s="157"/>
      <c r="C146" s="157"/>
      <c r="D146" s="157"/>
      <c r="E146" s="157"/>
      <c r="F146" s="157"/>
      <c r="G146" s="157"/>
      <c r="H146" s="157"/>
      <c r="I146" s="157"/>
      <c r="J146" s="157"/>
    </row>
    <row r="147" spans="2:10" ht="17.25" customHeight="1">
      <c r="B147" s="157"/>
      <c r="C147" s="157"/>
      <c r="D147" s="157"/>
      <c r="E147" s="157"/>
      <c r="F147" s="157"/>
      <c r="G147" s="157"/>
      <c r="H147" s="157"/>
      <c r="I147" s="157"/>
      <c r="J147" s="157"/>
    </row>
    <row r="148" spans="2:10" ht="17.25" customHeight="1">
      <c r="B148" s="157"/>
      <c r="C148" s="157"/>
      <c r="D148" s="157"/>
      <c r="E148" s="157"/>
      <c r="F148" s="157"/>
      <c r="G148" s="157"/>
      <c r="H148" s="157"/>
      <c r="I148" s="157"/>
      <c r="J148" s="157"/>
    </row>
    <row r="149" spans="2:10" ht="17.25" customHeight="1">
      <c r="B149" s="157"/>
      <c r="C149" s="157"/>
      <c r="D149" s="157"/>
      <c r="E149" s="157"/>
      <c r="F149" s="157"/>
      <c r="G149" s="157"/>
      <c r="H149" s="157"/>
      <c r="I149" s="157"/>
      <c r="J149" s="157"/>
    </row>
    <row r="150" spans="2:10" ht="17.25" customHeight="1">
      <c r="B150" s="157"/>
      <c r="C150" s="157"/>
      <c r="D150" s="157"/>
      <c r="E150" s="157"/>
      <c r="F150" s="157"/>
      <c r="G150" s="157"/>
      <c r="H150" s="157"/>
      <c r="I150" s="157"/>
      <c r="J150" s="157"/>
    </row>
    <row r="151" spans="2:10" ht="17.25" customHeight="1">
      <c r="B151" s="157"/>
      <c r="C151" s="157"/>
      <c r="D151" s="157"/>
      <c r="E151" s="157"/>
      <c r="F151" s="157"/>
      <c r="G151" s="157"/>
      <c r="H151" s="157"/>
      <c r="I151" s="157"/>
      <c r="J151" s="157"/>
    </row>
    <row r="152" spans="2:10" ht="17.25" customHeight="1">
      <c r="B152" s="157"/>
      <c r="C152" s="157"/>
      <c r="D152" s="157"/>
      <c r="E152" s="157"/>
      <c r="F152" s="157"/>
      <c r="G152" s="157"/>
      <c r="H152" s="157"/>
      <c r="I152" s="157"/>
      <c r="J152" s="157"/>
    </row>
    <row r="153" spans="2:10" ht="17.25" customHeight="1">
      <c r="B153" s="157"/>
      <c r="C153" s="157"/>
      <c r="D153" s="157"/>
      <c r="E153" s="157"/>
      <c r="F153" s="157"/>
      <c r="G153" s="157"/>
      <c r="H153" s="157"/>
      <c r="I153" s="157"/>
      <c r="J153" s="157"/>
    </row>
    <row r="154" spans="2:10" ht="17.25" customHeight="1">
      <c r="B154" s="157"/>
      <c r="C154" s="157"/>
      <c r="D154" s="157"/>
      <c r="E154" s="157"/>
      <c r="F154" s="157"/>
      <c r="G154" s="157"/>
      <c r="H154" s="157"/>
      <c r="I154" s="157"/>
      <c r="J154" s="157"/>
    </row>
    <row r="155" spans="2:10" ht="17.25" customHeight="1">
      <c r="B155" s="157"/>
      <c r="C155" s="157"/>
      <c r="D155" s="157"/>
      <c r="E155" s="157"/>
      <c r="F155" s="157"/>
      <c r="G155" s="157"/>
      <c r="H155" s="157"/>
      <c r="I155" s="157"/>
      <c r="J155" s="157"/>
    </row>
    <row r="156" spans="2:10" ht="17.25" customHeight="1">
      <c r="B156" s="157"/>
      <c r="C156" s="157"/>
      <c r="D156" s="157"/>
      <c r="E156" s="157"/>
      <c r="F156" s="157"/>
      <c r="G156" s="157"/>
      <c r="H156" s="157"/>
      <c r="I156" s="157"/>
      <c r="J156" s="157"/>
    </row>
    <row r="157" spans="2:10" ht="17.25" customHeight="1">
      <c r="B157" s="157"/>
      <c r="C157" s="157"/>
      <c r="D157" s="157"/>
      <c r="E157" s="157"/>
      <c r="F157" s="157"/>
      <c r="G157" s="157"/>
      <c r="H157" s="157"/>
      <c r="I157" s="157"/>
      <c r="J157" s="157"/>
    </row>
    <row r="158" spans="2:10" ht="17.25" customHeight="1">
      <c r="B158" s="157"/>
      <c r="C158" s="157"/>
      <c r="D158" s="157"/>
      <c r="E158" s="157"/>
      <c r="F158" s="157"/>
      <c r="G158" s="157"/>
      <c r="H158" s="157"/>
      <c r="I158" s="157"/>
      <c r="J158" s="157"/>
    </row>
    <row r="159" spans="2:10" ht="17.25" customHeight="1"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2:10" ht="17.25" customHeight="1"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2:10" ht="17.25" customHeight="1">
      <c r="B161" s="157"/>
      <c r="C161" s="157"/>
      <c r="D161" s="157"/>
      <c r="E161" s="157"/>
      <c r="F161" s="157"/>
      <c r="G161" s="157"/>
      <c r="H161" s="157"/>
      <c r="I161" s="157"/>
      <c r="J161" s="157"/>
    </row>
    <row r="162" spans="2:10" ht="17.25" customHeight="1">
      <c r="B162" s="157"/>
      <c r="C162" s="157"/>
      <c r="D162" s="157"/>
      <c r="E162" s="157"/>
      <c r="F162" s="157"/>
      <c r="G162" s="157"/>
      <c r="H162" s="157"/>
      <c r="I162" s="157"/>
      <c r="J162" s="157"/>
    </row>
    <row r="163" spans="2:10" ht="17.25" customHeight="1">
      <c r="B163" s="157"/>
      <c r="C163" s="157"/>
      <c r="D163" s="157"/>
      <c r="E163" s="157"/>
      <c r="F163" s="157"/>
      <c r="G163" s="157"/>
      <c r="H163" s="157"/>
      <c r="I163" s="157"/>
      <c r="J163" s="157"/>
    </row>
    <row r="164" spans="2:10" ht="17.25" customHeight="1">
      <c r="B164" s="157"/>
      <c r="C164" s="157"/>
      <c r="D164" s="157"/>
      <c r="E164" s="157"/>
      <c r="F164" s="157"/>
      <c r="G164" s="157"/>
      <c r="H164" s="157"/>
      <c r="I164" s="157"/>
      <c r="J164" s="157"/>
    </row>
    <row r="165" spans="2:10" ht="17.25" customHeight="1">
      <c r="B165" s="157"/>
      <c r="C165" s="157"/>
      <c r="D165" s="157"/>
      <c r="E165" s="157"/>
      <c r="F165" s="157"/>
      <c r="G165" s="157"/>
      <c r="H165" s="157"/>
      <c r="I165" s="157"/>
      <c r="J165" s="157"/>
    </row>
    <row r="166" spans="2:10" ht="17.25" customHeight="1">
      <c r="B166" s="157"/>
      <c r="C166" s="157"/>
      <c r="D166" s="157"/>
      <c r="E166" s="157"/>
      <c r="F166" s="157"/>
      <c r="G166" s="157"/>
      <c r="H166" s="157"/>
      <c r="I166" s="157"/>
      <c r="J166" s="157"/>
    </row>
    <row r="167" spans="2:10" ht="17.25" customHeight="1">
      <c r="B167" s="157"/>
      <c r="C167" s="157"/>
      <c r="D167" s="157"/>
      <c r="E167" s="157"/>
      <c r="F167" s="157"/>
      <c r="G167" s="157"/>
      <c r="H167" s="157"/>
      <c r="I167" s="157"/>
      <c r="J167" s="157"/>
    </row>
    <row r="168" spans="2:10" ht="17.25" customHeight="1">
      <c r="B168" s="157"/>
      <c r="C168" s="157"/>
      <c r="D168" s="157"/>
      <c r="E168" s="157"/>
      <c r="F168" s="157"/>
      <c r="G168" s="157"/>
      <c r="H168" s="157"/>
      <c r="I168" s="157"/>
      <c r="J168" s="157"/>
    </row>
    <row r="169" spans="2:10" ht="17.25" customHeight="1">
      <c r="B169" s="157"/>
      <c r="C169" s="157"/>
      <c r="D169" s="157"/>
      <c r="E169" s="157"/>
      <c r="F169" s="157"/>
      <c r="G169" s="157"/>
      <c r="H169" s="157"/>
      <c r="I169" s="157"/>
      <c r="J169" s="157"/>
    </row>
    <row r="170" spans="2:10" ht="17.25" customHeight="1">
      <c r="B170" s="157"/>
      <c r="C170" s="157"/>
      <c r="D170" s="157"/>
      <c r="E170" s="157"/>
      <c r="F170" s="157"/>
      <c r="G170" s="157"/>
      <c r="H170" s="157"/>
      <c r="I170" s="157"/>
      <c r="J170" s="157"/>
    </row>
    <row r="171" spans="2:10" ht="17.25" customHeight="1">
      <c r="B171" s="157"/>
      <c r="C171" s="157"/>
      <c r="D171" s="157"/>
      <c r="E171" s="157"/>
      <c r="F171" s="157"/>
      <c r="G171" s="157"/>
      <c r="H171" s="157"/>
      <c r="I171" s="157"/>
      <c r="J171" s="157"/>
    </row>
    <row r="172" spans="2:10" ht="17.25" customHeight="1">
      <c r="B172" s="157"/>
      <c r="C172" s="157"/>
      <c r="D172" s="157"/>
      <c r="E172" s="157"/>
      <c r="F172" s="157"/>
      <c r="G172" s="157"/>
      <c r="H172" s="157"/>
      <c r="I172" s="157"/>
      <c r="J172" s="157"/>
    </row>
    <row r="173" spans="2:10" ht="17.25" customHeight="1">
      <c r="B173" s="157"/>
      <c r="C173" s="157"/>
      <c r="D173" s="157"/>
      <c r="E173" s="157"/>
      <c r="F173" s="157"/>
      <c r="G173" s="157"/>
      <c r="H173" s="157"/>
      <c r="I173" s="157"/>
      <c r="J173" s="157"/>
    </row>
    <row r="174" spans="2:10" ht="17.25" customHeight="1">
      <c r="B174" s="157"/>
      <c r="C174" s="157"/>
      <c r="D174" s="157"/>
      <c r="E174" s="157"/>
      <c r="F174" s="157"/>
      <c r="G174" s="157"/>
      <c r="H174" s="157"/>
      <c r="I174" s="157"/>
      <c r="J174" s="157"/>
    </row>
    <row r="175" spans="2:10" ht="17.25" customHeight="1">
      <c r="B175" s="157"/>
      <c r="C175" s="157"/>
      <c r="D175" s="157"/>
      <c r="E175" s="157"/>
      <c r="F175" s="157"/>
      <c r="G175" s="157"/>
      <c r="H175" s="157"/>
      <c r="I175" s="157"/>
      <c r="J175" s="157"/>
    </row>
    <row r="176" spans="2:10" ht="17.25" customHeight="1">
      <c r="B176" s="157"/>
      <c r="C176" s="157"/>
      <c r="D176" s="157"/>
      <c r="E176" s="157"/>
      <c r="F176" s="157"/>
      <c r="G176" s="157"/>
      <c r="H176" s="157"/>
      <c r="I176" s="157"/>
      <c r="J176" s="157"/>
    </row>
    <row r="177" spans="2:10" ht="17.25" customHeight="1">
      <c r="B177" s="157"/>
      <c r="C177" s="157"/>
      <c r="D177" s="157"/>
      <c r="E177" s="157"/>
      <c r="F177" s="157"/>
      <c r="G177" s="157"/>
      <c r="H177" s="157"/>
      <c r="I177" s="157"/>
      <c r="J177" s="157"/>
    </row>
    <row r="178" spans="2:10" ht="17.25" customHeight="1">
      <c r="B178" s="157"/>
      <c r="C178" s="157"/>
      <c r="D178" s="157"/>
      <c r="E178" s="157"/>
      <c r="F178" s="157"/>
      <c r="G178" s="157"/>
      <c r="H178" s="157"/>
      <c r="I178" s="157"/>
      <c r="J178" s="157"/>
    </row>
    <row r="179" spans="2:10" ht="17.25" customHeight="1">
      <c r="B179" s="157"/>
      <c r="C179" s="157"/>
      <c r="D179" s="157"/>
      <c r="E179" s="157"/>
      <c r="F179" s="157"/>
      <c r="G179" s="157"/>
      <c r="H179" s="157"/>
      <c r="I179" s="157"/>
      <c r="J179" s="157"/>
    </row>
    <row r="180" spans="2:10" ht="17.25" customHeight="1">
      <c r="B180" s="157"/>
      <c r="C180" s="157"/>
      <c r="D180" s="157"/>
      <c r="E180" s="157"/>
      <c r="F180" s="157"/>
      <c r="G180" s="157"/>
      <c r="H180" s="157"/>
      <c r="I180" s="157"/>
      <c r="J180" s="157"/>
    </row>
    <row r="181" spans="2:10" ht="17.25" customHeight="1">
      <c r="B181" s="157"/>
      <c r="C181" s="157"/>
      <c r="D181" s="157"/>
      <c r="E181" s="157"/>
      <c r="F181" s="157"/>
      <c r="G181" s="157"/>
      <c r="H181" s="157"/>
      <c r="I181" s="157"/>
      <c r="J181" s="157"/>
    </row>
    <row r="182" spans="2:10" ht="17.25" customHeight="1">
      <c r="B182" s="157"/>
      <c r="C182" s="157"/>
      <c r="D182" s="157"/>
      <c r="E182" s="157"/>
      <c r="F182" s="157"/>
      <c r="G182" s="157"/>
      <c r="H182" s="157"/>
      <c r="I182" s="157"/>
      <c r="J182" s="157"/>
    </row>
    <row r="183" spans="2:10" ht="17.25" customHeight="1">
      <c r="B183" s="157"/>
      <c r="C183" s="157"/>
      <c r="D183" s="157"/>
      <c r="E183" s="157"/>
      <c r="F183" s="157"/>
      <c r="G183" s="157"/>
      <c r="H183" s="157"/>
      <c r="I183" s="157"/>
      <c r="J183" s="157"/>
    </row>
    <row r="184" spans="2:10" ht="17.25" customHeight="1">
      <c r="B184" s="157"/>
      <c r="C184" s="157"/>
      <c r="D184" s="157"/>
      <c r="E184" s="157"/>
      <c r="F184" s="157"/>
      <c r="G184" s="157"/>
      <c r="H184" s="157"/>
      <c r="I184" s="157"/>
      <c r="J184" s="157"/>
    </row>
    <row r="185" spans="2:10" ht="17.25" customHeight="1">
      <c r="B185" s="157"/>
      <c r="C185" s="157"/>
      <c r="D185" s="157"/>
      <c r="E185" s="157"/>
      <c r="F185" s="157"/>
      <c r="G185" s="157"/>
      <c r="H185" s="157"/>
      <c r="I185" s="157"/>
      <c r="J185" s="157"/>
    </row>
    <row r="186" spans="2:10" ht="17.25" customHeight="1">
      <c r="B186" s="157"/>
      <c r="C186" s="157"/>
      <c r="D186" s="157"/>
      <c r="E186" s="157"/>
      <c r="F186" s="157"/>
      <c r="G186" s="157"/>
      <c r="H186" s="157"/>
      <c r="I186" s="157"/>
      <c r="J186" s="157"/>
    </row>
    <row r="187" spans="2:10" ht="17.25" customHeight="1">
      <c r="B187" s="157"/>
      <c r="C187" s="157"/>
      <c r="D187" s="157"/>
      <c r="E187" s="157"/>
      <c r="F187" s="157"/>
      <c r="G187" s="157"/>
      <c r="H187" s="157"/>
      <c r="I187" s="157"/>
      <c r="J187" s="157"/>
    </row>
    <row r="188" spans="2:10" ht="17.25" customHeight="1">
      <c r="B188" s="157"/>
      <c r="C188" s="157"/>
      <c r="D188" s="157"/>
      <c r="E188" s="157"/>
      <c r="F188" s="157"/>
      <c r="G188" s="157"/>
      <c r="H188" s="157"/>
      <c r="I188" s="157"/>
      <c r="J188" s="157"/>
    </row>
    <row r="189" spans="2:10" ht="17.25" customHeight="1">
      <c r="B189" s="157"/>
      <c r="C189" s="157"/>
      <c r="D189" s="157"/>
      <c r="E189" s="157"/>
      <c r="F189" s="157"/>
      <c r="G189" s="157"/>
      <c r="H189" s="157"/>
      <c r="I189" s="157"/>
      <c r="J189" s="157"/>
    </row>
    <row r="190" spans="2:10" ht="17.25" customHeight="1">
      <c r="B190" s="157"/>
      <c r="C190" s="157"/>
      <c r="D190" s="157"/>
      <c r="E190" s="157"/>
      <c r="F190" s="157"/>
      <c r="G190" s="157"/>
      <c r="H190" s="157"/>
      <c r="I190" s="157"/>
      <c r="J190" s="157"/>
    </row>
    <row r="191" spans="2:10" ht="17.25" customHeight="1">
      <c r="B191" s="157"/>
      <c r="C191" s="157"/>
      <c r="D191" s="157"/>
      <c r="E191" s="157"/>
      <c r="F191" s="157"/>
      <c r="G191" s="157"/>
      <c r="H191" s="157"/>
      <c r="I191" s="157"/>
      <c r="J191" s="157"/>
    </row>
    <row r="192" spans="2:10" ht="17.25" customHeight="1">
      <c r="B192" s="157"/>
      <c r="C192" s="157"/>
      <c r="D192" s="157"/>
      <c r="E192" s="157"/>
      <c r="F192" s="157"/>
      <c r="G192" s="157"/>
      <c r="H192" s="157"/>
      <c r="I192" s="157"/>
      <c r="J192" s="157"/>
    </row>
    <row r="193" spans="2:10" ht="17.25" customHeight="1">
      <c r="B193" s="157"/>
      <c r="C193" s="157"/>
      <c r="D193" s="157"/>
      <c r="E193" s="157"/>
      <c r="F193" s="157"/>
      <c r="G193" s="157"/>
      <c r="H193" s="157"/>
      <c r="I193" s="157"/>
      <c r="J193" s="157"/>
    </row>
    <row r="194" spans="2:10" ht="17.25" customHeight="1">
      <c r="B194" s="157"/>
      <c r="C194" s="157"/>
      <c r="D194" s="157"/>
      <c r="E194" s="157"/>
      <c r="F194" s="157"/>
      <c r="G194" s="157"/>
      <c r="H194" s="157"/>
      <c r="I194" s="157"/>
      <c r="J194" s="157"/>
    </row>
    <row r="195" spans="2:10" ht="17.25" customHeight="1">
      <c r="B195" s="157"/>
      <c r="C195" s="157"/>
      <c r="D195" s="157"/>
      <c r="E195" s="157"/>
      <c r="F195" s="157"/>
      <c r="G195" s="157"/>
      <c r="H195" s="157"/>
      <c r="I195" s="157"/>
      <c r="J195" s="157"/>
    </row>
    <row r="196" spans="2:10" ht="17.25" customHeight="1">
      <c r="B196" s="157"/>
      <c r="C196" s="157"/>
      <c r="D196" s="157"/>
      <c r="E196" s="157"/>
      <c r="F196" s="157"/>
      <c r="G196" s="157"/>
      <c r="H196" s="157"/>
      <c r="I196" s="157"/>
      <c r="J196" s="157"/>
    </row>
    <row r="197" spans="2:10" ht="17.25" customHeight="1">
      <c r="B197" s="157"/>
      <c r="C197" s="157"/>
      <c r="D197" s="157"/>
      <c r="E197" s="157"/>
      <c r="F197" s="157"/>
      <c r="G197" s="157"/>
      <c r="H197" s="157"/>
      <c r="I197" s="157"/>
      <c r="J197" s="157"/>
    </row>
    <row r="198" spans="2:10" ht="17.25" customHeight="1">
      <c r="B198" s="157"/>
      <c r="C198" s="157"/>
      <c r="D198" s="157"/>
      <c r="E198" s="157"/>
      <c r="F198" s="157"/>
      <c r="G198" s="157"/>
      <c r="H198" s="157"/>
      <c r="I198" s="157"/>
      <c r="J198" s="157"/>
    </row>
    <row r="199" spans="2:10" ht="17.25" customHeight="1">
      <c r="B199" s="157"/>
      <c r="C199" s="157"/>
      <c r="D199" s="157"/>
      <c r="E199" s="157"/>
      <c r="F199" s="157"/>
      <c r="G199" s="157"/>
      <c r="H199" s="157"/>
      <c r="I199" s="157"/>
      <c r="J199" s="157"/>
    </row>
    <row r="200" spans="2:10" ht="17.25" customHeight="1">
      <c r="B200" s="157"/>
      <c r="C200" s="157"/>
      <c r="D200" s="157"/>
      <c r="E200" s="157"/>
      <c r="F200" s="157"/>
      <c r="G200" s="157"/>
      <c r="H200" s="157"/>
      <c r="I200" s="157"/>
      <c r="J200" s="157"/>
    </row>
    <row r="201" spans="2:10" ht="17.25" customHeight="1">
      <c r="B201" s="157"/>
      <c r="C201" s="157"/>
      <c r="D201" s="157"/>
      <c r="E201" s="157"/>
      <c r="F201" s="157"/>
      <c r="G201" s="157"/>
      <c r="H201" s="157"/>
      <c r="I201" s="157"/>
      <c r="J201" s="157"/>
    </row>
    <row r="202" spans="2:10" ht="17.25" customHeight="1">
      <c r="B202" s="157"/>
      <c r="C202" s="157"/>
      <c r="D202" s="157"/>
      <c r="E202" s="157"/>
      <c r="F202" s="157"/>
      <c r="G202" s="157"/>
      <c r="H202" s="157"/>
      <c r="I202" s="157"/>
      <c r="J202" s="157"/>
    </row>
    <row r="203" spans="2:10" ht="17.25" customHeight="1">
      <c r="B203" s="157"/>
      <c r="C203" s="157"/>
      <c r="D203" s="157"/>
      <c r="E203" s="157"/>
      <c r="F203" s="157"/>
      <c r="G203" s="157"/>
      <c r="H203" s="157"/>
      <c r="I203" s="157"/>
      <c r="J203" s="157"/>
    </row>
    <row r="204" spans="2:10" ht="17.25" customHeight="1">
      <c r="B204" s="157"/>
      <c r="C204" s="157"/>
      <c r="D204" s="157"/>
      <c r="E204" s="157"/>
      <c r="F204" s="157"/>
      <c r="G204" s="157"/>
      <c r="H204" s="157"/>
      <c r="I204" s="157"/>
      <c r="J204" s="157"/>
    </row>
    <row r="205" spans="2:10" ht="17.25" customHeight="1">
      <c r="B205" s="157"/>
      <c r="C205" s="157"/>
      <c r="D205" s="157"/>
      <c r="E205" s="157"/>
      <c r="F205" s="157"/>
      <c r="G205" s="157"/>
      <c r="H205" s="157"/>
      <c r="I205" s="157"/>
      <c r="J205" s="157"/>
    </row>
    <row r="206" spans="2:10" ht="17.25" customHeight="1">
      <c r="B206" s="157"/>
      <c r="C206" s="157"/>
      <c r="D206" s="157"/>
      <c r="E206" s="157"/>
      <c r="F206" s="157"/>
      <c r="G206" s="157"/>
      <c r="H206" s="157"/>
      <c r="I206" s="157"/>
      <c r="J206" s="157"/>
    </row>
    <row r="207" spans="2:10" ht="17.25" customHeight="1">
      <c r="B207" s="157"/>
      <c r="C207" s="157"/>
      <c r="D207" s="157"/>
      <c r="E207" s="157"/>
      <c r="F207" s="157"/>
      <c r="G207" s="157"/>
      <c r="H207" s="157"/>
      <c r="I207" s="157"/>
      <c r="J207" s="157"/>
    </row>
    <row r="208" spans="2:10" ht="17.25" customHeight="1">
      <c r="B208" s="157"/>
      <c r="C208" s="157"/>
      <c r="D208" s="157"/>
      <c r="E208" s="157"/>
      <c r="F208" s="157"/>
      <c r="G208" s="157"/>
      <c r="H208" s="157"/>
      <c r="I208" s="157"/>
      <c r="J208" s="157"/>
    </row>
    <row r="209" spans="2:10" ht="17.25" customHeight="1">
      <c r="B209" s="157"/>
      <c r="C209" s="157"/>
      <c r="D209" s="157"/>
      <c r="E209" s="157"/>
      <c r="F209" s="157"/>
      <c r="G209" s="157"/>
      <c r="H209" s="157"/>
      <c r="I209" s="157"/>
      <c r="J209" s="157"/>
    </row>
    <row r="210" spans="2:10" ht="17.25" customHeight="1">
      <c r="B210" s="157"/>
      <c r="C210" s="157"/>
      <c r="D210" s="157"/>
      <c r="E210" s="157"/>
      <c r="F210" s="157"/>
      <c r="G210" s="157"/>
      <c r="H210" s="157"/>
      <c r="I210" s="157"/>
      <c r="J210" s="157"/>
    </row>
    <row r="211" spans="2:10" ht="17.25" customHeight="1">
      <c r="B211" s="157"/>
      <c r="C211" s="157"/>
      <c r="D211" s="157"/>
      <c r="E211" s="157"/>
      <c r="F211" s="157"/>
      <c r="G211" s="157"/>
      <c r="H211" s="157"/>
      <c r="I211" s="157"/>
      <c r="J211" s="157"/>
    </row>
    <row r="212" spans="2:10" ht="17.25" customHeight="1">
      <c r="B212" s="157"/>
      <c r="C212" s="157"/>
      <c r="D212" s="157"/>
      <c r="E212" s="157"/>
      <c r="F212" s="157"/>
      <c r="G212" s="157"/>
      <c r="H212" s="157"/>
      <c r="I212" s="157"/>
      <c r="J212" s="157"/>
    </row>
    <row r="213" spans="2:10" ht="17.25" customHeight="1">
      <c r="B213" s="157"/>
      <c r="C213" s="157"/>
      <c r="D213" s="157"/>
      <c r="E213" s="157"/>
      <c r="F213" s="157"/>
      <c r="G213" s="157"/>
      <c r="H213" s="157"/>
      <c r="I213" s="157"/>
      <c r="J213" s="157"/>
    </row>
    <row r="214" spans="2:10" ht="17.25" customHeight="1">
      <c r="B214" s="157"/>
      <c r="C214" s="157"/>
      <c r="D214" s="157"/>
      <c r="E214" s="157"/>
      <c r="F214" s="157"/>
      <c r="G214" s="157"/>
      <c r="H214" s="157"/>
      <c r="I214" s="157"/>
      <c r="J214" s="157"/>
    </row>
    <row r="215" spans="2:10" ht="17.25" customHeight="1">
      <c r="B215" s="157"/>
      <c r="C215" s="157"/>
      <c r="D215" s="157"/>
      <c r="E215" s="157"/>
      <c r="F215" s="157"/>
      <c r="G215" s="157"/>
      <c r="H215" s="157"/>
      <c r="I215" s="157"/>
      <c r="J215" s="157"/>
    </row>
    <row r="216" spans="2:10" ht="17.25" customHeight="1">
      <c r="B216" s="157"/>
      <c r="C216" s="157"/>
      <c r="D216" s="157"/>
      <c r="E216" s="157"/>
      <c r="F216" s="157"/>
      <c r="G216" s="157"/>
      <c r="H216" s="157"/>
      <c r="I216" s="157"/>
      <c r="J216" s="157"/>
    </row>
    <row r="217" spans="2:10" ht="17.25" customHeight="1">
      <c r="B217" s="157"/>
      <c r="C217" s="157"/>
      <c r="D217" s="157"/>
      <c r="E217" s="157"/>
      <c r="F217" s="157"/>
      <c r="G217" s="157"/>
      <c r="H217" s="157"/>
      <c r="I217" s="157"/>
      <c r="J217" s="157"/>
    </row>
    <row r="218" spans="2:10" ht="17.25" customHeight="1">
      <c r="B218" s="157"/>
      <c r="C218" s="157"/>
      <c r="D218" s="157"/>
      <c r="E218" s="157"/>
      <c r="F218" s="157"/>
      <c r="G218" s="157"/>
      <c r="H218" s="157"/>
      <c r="I218" s="157"/>
      <c r="J218" s="157"/>
    </row>
    <row r="219" spans="2:10" ht="17.25" customHeight="1">
      <c r="B219" s="157"/>
      <c r="C219" s="157"/>
      <c r="D219" s="157"/>
      <c r="E219" s="157"/>
      <c r="F219" s="157"/>
      <c r="G219" s="157"/>
      <c r="H219" s="157"/>
      <c r="I219" s="157"/>
      <c r="J219" s="157"/>
    </row>
    <row r="220" spans="2:10" ht="17.25" customHeight="1">
      <c r="B220" s="157"/>
      <c r="C220" s="157"/>
      <c r="D220" s="157"/>
      <c r="E220" s="157"/>
      <c r="F220" s="157"/>
      <c r="G220" s="157"/>
      <c r="H220" s="157"/>
      <c r="I220" s="157"/>
      <c r="J220" s="157"/>
    </row>
    <row r="221" spans="2:10" ht="17.25" customHeight="1">
      <c r="B221" s="157"/>
      <c r="C221" s="157"/>
      <c r="D221" s="157"/>
      <c r="E221" s="157"/>
      <c r="F221" s="157"/>
      <c r="G221" s="157"/>
      <c r="H221" s="157"/>
      <c r="I221" s="157"/>
      <c r="J221" s="157"/>
    </row>
    <row r="222" spans="2:10" ht="17.25" customHeight="1">
      <c r="B222" s="157"/>
      <c r="C222" s="157"/>
      <c r="D222" s="157"/>
      <c r="E222" s="157"/>
      <c r="F222" s="157"/>
      <c r="G222" s="157"/>
      <c r="H222" s="157"/>
      <c r="I222" s="157"/>
      <c r="J222" s="157"/>
    </row>
    <row r="223" spans="2:10" ht="17.25" customHeight="1">
      <c r="B223" s="157"/>
      <c r="C223" s="157"/>
      <c r="D223" s="157"/>
      <c r="E223" s="157"/>
      <c r="F223" s="157"/>
      <c r="G223" s="157"/>
      <c r="H223" s="157"/>
      <c r="I223" s="157"/>
      <c r="J223" s="157"/>
    </row>
    <row r="224" spans="2:10" ht="17.25" customHeight="1">
      <c r="B224" s="157"/>
      <c r="C224" s="157"/>
      <c r="D224" s="157"/>
      <c r="E224" s="157"/>
      <c r="F224" s="157"/>
      <c r="G224" s="157"/>
      <c r="H224" s="157"/>
      <c r="I224" s="157"/>
      <c r="J224" s="157"/>
    </row>
    <row r="225" spans="2:10" ht="17.25" customHeight="1">
      <c r="B225" s="157"/>
      <c r="C225" s="157"/>
      <c r="D225" s="157"/>
      <c r="E225" s="157"/>
      <c r="F225" s="157"/>
      <c r="G225" s="157"/>
      <c r="H225" s="157"/>
      <c r="I225" s="157"/>
      <c r="J225" s="157"/>
    </row>
    <row r="226" spans="2:10" ht="17.25" customHeight="1">
      <c r="B226" s="157"/>
      <c r="C226" s="157"/>
      <c r="D226" s="157"/>
      <c r="E226" s="157"/>
      <c r="F226" s="157"/>
      <c r="G226" s="157"/>
      <c r="H226" s="157"/>
      <c r="I226" s="157"/>
      <c r="J226" s="157"/>
    </row>
    <row r="227" spans="2:10" ht="17.25" customHeight="1">
      <c r="B227" s="157"/>
      <c r="C227" s="157"/>
      <c r="D227" s="157"/>
      <c r="E227" s="157"/>
      <c r="F227" s="157"/>
      <c r="G227" s="157"/>
      <c r="H227" s="157"/>
      <c r="I227" s="157"/>
      <c r="J227" s="157"/>
    </row>
    <row r="228" spans="2:10" ht="17.25" customHeight="1">
      <c r="B228" s="157"/>
      <c r="C228" s="157"/>
      <c r="D228" s="157"/>
      <c r="E228" s="157"/>
      <c r="F228" s="157"/>
      <c r="G228" s="157"/>
      <c r="H228" s="157"/>
      <c r="I228" s="157"/>
      <c r="J228" s="157"/>
    </row>
    <row r="229" spans="2:10" ht="17.25" customHeight="1">
      <c r="B229" s="157"/>
      <c r="C229" s="157"/>
      <c r="D229" s="157"/>
      <c r="E229" s="157"/>
      <c r="F229" s="157"/>
      <c r="G229" s="157"/>
      <c r="H229" s="157"/>
      <c r="I229" s="157"/>
      <c r="J229" s="157"/>
    </row>
    <row r="230" spans="2:10" ht="17.25" customHeight="1">
      <c r="B230" s="157"/>
      <c r="C230" s="157"/>
      <c r="D230" s="157"/>
      <c r="E230" s="157"/>
      <c r="F230" s="157"/>
      <c r="G230" s="157"/>
      <c r="H230" s="157"/>
      <c r="I230" s="157"/>
      <c r="J230" s="157"/>
    </row>
    <row r="231" spans="2:10" ht="17.25" customHeight="1">
      <c r="B231" s="157"/>
      <c r="C231" s="157"/>
      <c r="D231" s="157"/>
      <c r="E231" s="157"/>
      <c r="F231" s="157"/>
      <c r="G231" s="157"/>
      <c r="H231" s="157"/>
      <c r="I231" s="157"/>
      <c r="J231" s="157"/>
    </row>
    <row r="232" spans="2:10" ht="17.25" customHeight="1">
      <c r="B232" s="157"/>
      <c r="C232" s="157"/>
      <c r="D232" s="157"/>
      <c r="E232" s="157"/>
      <c r="F232" s="157"/>
      <c r="G232" s="157"/>
      <c r="H232" s="157"/>
      <c r="I232" s="157"/>
      <c r="J232" s="157"/>
    </row>
    <row r="233" spans="2:10" ht="17.25" customHeight="1">
      <c r="B233" s="157"/>
      <c r="C233" s="157"/>
      <c r="D233" s="157"/>
      <c r="E233" s="157"/>
      <c r="F233" s="157"/>
      <c r="G233" s="157"/>
      <c r="H233" s="157"/>
      <c r="I233" s="157"/>
      <c r="J233" s="157"/>
    </row>
    <row r="234" spans="2:10" ht="17.25" customHeight="1">
      <c r="B234" s="157"/>
      <c r="C234" s="157"/>
      <c r="D234" s="157"/>
      <c r="E234" s="157"/>
      <c r="F234" s="157"/>
      <c r="G234" s="157"/>
      <c r="H234" s="157"/>
      <c r="I234" s="157"/>
      <c r="J234" s="157"/>
    </row>
    <row r="235" spans="2:10" ht="17.25" customHeight="1">
      <c r="B235" s="157"/>
      <c r="C235" s="157"/>
      <c r="D235" s="157"/>
      <c r="E235" s="157"/>
      <c r="F235" s="157"/>
      <c r="G235" s="157"/>
      <c r="H235" s="157"/>
      <c r="I235" s="157"/>
      <c r="J235" s="157"/>
    </row>
    <row r="236" spans="2:10" ht="17.25" customHeight="1">
      <c r="B236" s="157"/>
      <c r="C236" s="157"/>
      <c r="D236" s="157"/>
      <c r="E236" s="157"/>
      <c r="F236" s="157"/>
      <c r="G236" s="157"/>
      <c r="H236" s="157"/>
      <c r="I236" s="157"/>
      <c r="J236" s="157"/>
    </row>
    <row r="237" spans="2:10" ht="17.25" customHeight="1">
      <c r="B237" s="157"/>
      <c r="C237" s="157"/>
      <c r="D237" s="157"/>
      <c r="E237" s="157"/>
      <c r="F237" s="157"/>
      <c r="G237" s="157"/>
      <c r="H237" s="157"/>
      <c r="I237" s="157"/>
      <c r="J237" s="157"/>
    </row>
    <row r="238" spans="2:10" ht="17.25" customHeight="1">
      <c r="B238" s="157"/>
      <c r="C238" s="157"/>
      <c r="D238" s="157"/>
      <c r="E238" s="157"/>
      <c r="F238" s="157"/>
      <c r="G238" s="157"/>
      <c r="H238" s="157"/>
      <c r="I238" s="157"/>
      <c r="J238" s="157"/>
    </row>
    <row r="239" spans="2:10" ht="17.25" customHeight="1">
      <c r="B239" s="157"/>
      <c r="C239" s="157"/>
      <c r="D239" s="157"/>
      <c r="E239" s="157"/>
      <c r="F239" s="157"/>
      <c r="G239" s="157"/>
      <c r="H239" s="157"/>
      <c r="I239" s="157"/>
      <c r="J239" s="157"/>
    </row>
    <row r="240" spans="2:10" ht="17.25" customHeight="1">
      <c r="B240" s="157"/>
      <c r="C240" s="157"/>
      <c r="D240" s="157"/>
      <c r="E240" s="157"/>
      <c r="F240" s="157"/>
      <c r="G240" s="157"/>
      <c r="H240" s="157"/>
      <c r="I240" s="157"/>
      <c r="J240" s="157"/>
    </row>
    <row r="241" spans="2:10" ht="17.25" customHeight="1">
      <c r="B241" s="157"/>
      <c r="C241" s="157"/>
      <c r="D241" s="157"/>
      <c r="E241" s="157"/>
      <c r="F241" s="157"/>
      <c r="G241" s="157"/>
      <c r="H241" s="157"/>
      <c r="I241" s="157"/>
      <c r="J241" s="157"/>
    </row>
    <row r="242" spans="2:10" ht="17.25" customHeight="1">
      <c r="B242" s="157"/>
      <c r="C242" s="157"/>
      <c r="D242" s="157"/>
      <c r="E242" s="157"/>
      <c r="F242" s="157"/>
      <c r="G242" s="157"/>
      <c r="H242" s="157"/>
      <c r="I242" s="157"/>
      <c r="J242" s="157"/>
    </row>
    <row r="243" spans="2:10" ht="17.25" customHeight="1">
      <c r="B243" s="157"/>
      <c r="C243" s="157"/>
      <c r="D243" s="157"/>
      <c r="E243" s="157"/>
      <c r="F243" s="157"/>
      <c r="G243" s="157"/>
      <c r="H243" s="157"/>
      <c r="I243" s="157"/>
      <c r="J243" s="157"/>
    </row>
    <row r="244" spans="2:10" ht="17.25" customHeight="1">
      <c r="B244" s="157"/>
      <c r="C244" s="157"/>
      <c r="D244" s="157"/>
      <c r="E244" s="157"/>
      <c r="F244" s="157"/>
      <c r="G244" s="157"/>
      <c r="H244" s="157"/>
      <c r="I244" s="157"/>
      <c r="J244" s="157"/>
    </row>
    <row r="245" spans="2:10" ht="17.25" customHeight="1">
      <c r="B245" s="157"/>
      <c r="C245" s="157"/>
      <c r="D245" s="157"/>
      <c r="E245" s="157"/>
      <c r="F245" s="157"/>
      <c r="G245" s="157"/>
      <c r="H245" s="157"/>
      <c r="I245" s="157"/>
      <c r="J245" s="157"/>
    </row>
    <row r="246" spans="2:10" ht="17.25" customHeight="1">
      <c r="B246" s="157"/>
      <c r="C246" s="157"/>
      <c r="D246" s="157"/>
      <c r="E246" s="157"/>
      <c r="F246" s="157"/>
      <c r="G246" s="157"/>
      <c r="H246" s="157"/>
      <c r="I246" s="157"/>
      <c r="J246" s="157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9900"/>
  </sheetPr>
  <dimension ref="A1:K246"/>
  <sheetViews>
    <sheetView rightToLeft="1" view="pageBreakPreview" zoomScale="80" zoomScaleNormal="60" zoomScaleSheetLayoutView="80" workbookViewId="0">
      <selection activeCell="K42" sqref="K42"/>
    </sheetView>
  </sheetViews>
  <sheetFormatPr defaultRowHeight="17.25" customHeight="1"/>
  <cols>
    <col min="1" max="1" width="30.7109375" style="149" customWidth="1"/>
    <col min="2" max="10" width="10.7109375" style="149" customWidth="1"/>
    <col min="11" max="11" width="30.7109375" style="149" customWidth="1"/>
    <col min="12" max="247" width="9.140625" style="149"/>
    <col min="248" max="248" width="26.7109375" style="149" customWidth="1"/>
    <col min="249" max="260" width="9.28515625" style="149" customWidth="1"/>
    <col min="261" max="503" width="9.140625" style="149"/>
    <col min="504" max="504" width="26.7109375" style="149" customWidth="1"/>
    <col min="505" max="516" width="9.28515625" style="149" customWidth="1"/>
    <col min="517" max="759" width="9.140625" style="149"/>
    <col min="760" max="760" width="26.7109375" style="149" customWidth="1"/>
    <col min="761" max="772" width="9.28515625" style="149" customWidth="1"/>
    <col min="773" max="1015" width="9.140625" style="149"/>
    <col min="1016" max="1016" width="26.7109375" style="149" customWidth="1"/>
    <col min="1017" max="1028" width="9.28515625" style="149" customWidth="1"/>
    <col min="1029" max="1271" width="9.140625" style="149"/>
    <col min="1272" max="1272" width="26.7109375" style="149" customWidth="1"/>
    <col min="1273" max="1284" width="9.28515625" style="149" customWidth="1"/>
    <col min="1285" max="1527" width="9.140625" style="149"/>
    <col min="1528" max="1528" width="26.7109375" style="149" customWidth="1"/>
    <col min="1529" max="1540" width="9.28515625" style="149" customWidth="1"/>
    <col min="1541" max="1783" width="9.140625" style="149"/>
    <col min="1784" max="1784" width="26.7109375" style="149" customWidth="1"/>
    <col min="1785" max="1796" width="9.28515625" style="149" customWidth="1"/>
    <col min="1797" max="2039" width="9.140625" style="149"/>
    <col min="2040" max="2040" width="26.7109375" style="149" customWidth="1"/>
    <col min="2041" max="2052" width="9.28515625" style="149" customWidth="1"/>
    <col min="2053" max="2295" width="9.140625" style="149"/>
    <col min="2296" max="2296" width="26.7109375" style="149" customWidth="1"/>
    <col min="2297" max="2308" width="9.28515625" style="149" customWidth="1"/>
    <col min="2309" max="2551" width="9.140625" style="149"/>
    <col min="2552" max="2552" width="26.7109375" style="149" customWidth="1"/>
    <col min="2553" max="2564" width="9.28515625" style="149" customWidth="1"/>
    <col min="2565" max="2807" width="9.140625" style="149"/>
    <col min="2808" max="2808" width="26.7109375" style="149" customWidth="1"/>
    <col min="2809" max="2820" width="9.28515625" style="149" customWidth="1"/>
    <col min="2821" max="3063" width="9.140625" style="149"/>
    <col min="3064" max="3064" width="26.7109375" style="149" customWidth="1"/>
    <col min="3065" max="3076" width="9.28515625" style="149" customWidth="1"/>
    <col min="3077" max="3319" width="9.140625" style="149"/>
    <col min="3320" max="3320" width="26.7109375" style="149" customWidth="1"/>
    <col min="3321" max="3332" width="9.28515625" style="149" customWidth="1"/>
    <col min="3333" max="3575" width="9.140625" style="149"/>
    <col min="3576" max="3576" width="26.7109375" style="149" customWidth="1"/>
    <col min="3577" max="3588" width="9.28515625" style="149" customWidth="1"/>
    <col min="3589" max="3831" width="9.140625" style="149"/>
    <col min="3832" max="3832" width="26.7109375" style="149" customWidth="1"/>
    <col min="3833" max="3844" width="9.28515625" style="149" customWidth="1"/>
    <col min="3845" max="4087" width="9.140625" style="149"/>
    <col min="4088" max="4088" width="26.7109375" style="149" customWidth="1"/>
    <col min="4089" max="4100" width="9.28515625" style="149" customWidth="1"/>
    <col min="4101" max="4343" width="9.140625" style="149"/>
    <col min="4344" max="4344" width="26.7109375" style="149" customWidth="1"/>
    <col min="4345" max="4356" width="9.28515625" style="149" customWidth="1"/>
    <col min="4357" max="4599" width="9.140625" style="149"/>
    <col min="4600" max="4600" width="26.7109375" style="149" customWidth="1"/>
    <col min="4601" max="4612" width="9.28515625" style="149" customWidth="1"/>
    <col min="4613" max="4855" width="9.140625" style="149"/>
    <col min="4856" max="4856" width="26.7109375" style="149" customWidth="1"/>
    <col min="4857" max="4868" width="9.28515625" style="149" customWidth="1"/>
    <col min="4869" max="5111" width="9.140625" style="149"/>
    <col min="5112" max="5112" width="26.7109375" style="149" customWidth="1"/>
    <col min="5113" max="5124" width="9.28515625" style="149" customWidth="1"/>
    <col min="5125" max="5367" width="9.140625" style="149"/>
    <col min="5368" max="5368" width="26.7109375" style="149" customWidth="1"/>
    <col min="5369" max="5380" width="9.28515625" style="149" customWidth="1"/>
    <col min="5381" max="5623" width="9.140625" style="149"/>
    <col min="5624" max="5624" width="26.7109375" style="149" customWidth="1"/>
    <col min="5625" max="5636" width="9.28515625" style="149" customWidth="1"/>
    <col min="5637" max="5879" width="9.140625" style="149"/>
    <col min="5880" max="5880" width="26.7109375" style="149" customWidth="1"/>
    <col min="5881" max="5892" width="9.28515625" style="149" customWidth="1"/>
    <col min="5893" max="6135" width="9.140625" style="149"/>
    <col min="6136" max="6136" width="26.7109375" style="149" customWidth="1"/>
    <col min="6137" max="6148" width="9.28515625" style="149" customWidth="1"/>
    <col min="6149" max="6391" width="9.140625" style="149"/>
    <col min="6392" max="6392" width="26.7109375" style="149" customWidth="1"/>
    <col min="6393" max="6404" width="9.28515625" style="149" customWidth="1"/>
    <col min="6405" max="6647" width="9.140625" style="149"/>
    <col min="6648" max="6648" width="26.7109375" style="149" customWidth="1"/>
    <col min="6649" max="6660" width="9.28515625" style="149" customWidth="1"/>
    <col min="6661" max="6903" width="9.140625" style="149"/>
    <col min="6904" max="6904" width="26.7109375" style="149" customWidth="1"/>
    <col min="6905" max="6916" width="9.28515625" style="149" customWidth="1"/>
    <col min="6917" max="7159" width="9.140625" style="149"/>
    <col min="7160" max="7160" width="26.7109375" style="149" customWidth="1"/>
    <col min="7161" max="7172" width="9.28515625" style="149" customWidth="1"/>
    <col min="7173" max="7415" width="9.140625" style="149"/>
    <col min="7416" max="7416" width="26.7109375" style="149" customWidth="1"/>
    <col min="7417" max="7428" width="9.28515625" style="149" customWidth="1"/>
    <col min="7429" max="7671" width="9.140625" style="149"/>
    <col min="7672" max="7672" width="26.7109375" style="149" customWidth="1"/>
    <col min="7673" max="7684" width="9.28515625" style="149" customWidth="1"/>
    <col min="7685" max="7927" width="9.140625" style="149"/>
    <col min="7928" max="7928" width="26.7109375" style="149" customWidth="1"/>
    <col min="7929" max="7940" width="9.28515625" style="149" customWidth="1"/>
    <col min="7941" max="8183" width="9.140625" style="149"/>
    <col min="8184" max="8184" width="26.7109375" style="149" customWidth="1"/>
    <col min="8185" max="8196" width="9.28515625" style="149" customWidth="1"/>
    <col min="8197" max="8439" width="9.140625" style="149"/>
    <col min="8440" max="8440" width="26.7109375" style="149" customWidth="1"/>
    <col min="8441" max="8452" width="9.28515625" style="149" customWidth="1"/>
    <col min="8453" max="8695" width="9.140625" style="149"/>
    <col min="8696" max="8696" width="26.7109375" style="149" customWidth="1"/>
    <col min="8697" max="8708" width="9.28515625" style="149" customWidth="1"/>
    <col min="8709" max="8951" width="9.140625" style="149"/>
    <col min="8952" max="8952" width="26.7109375" style="149" customWidth="1"/>
    <col min="8953" max="8964" width="9.28515625" style="149" customWidth="1"/>
    <col min="8965" max="9207" width="9.140625" style="149"/>
    <col min="9208" max="9208" width="26.7109375" style="149" customWidth="1"/>
    <col min="9209" max="9220" width="9.28515625" style="149" customWidth="1"/>
    <col min="9221" max="9463" width="9.140625" style="149"/>
    <col min="9464" max="9464" width="26.7109375" style="149" customWidth="1"/>
    <col min="9465" max="9476" width="9.28515625" style="149" customWidth="1"/>
    <col min="9477" max="9719" width="9.140625" style="149"/>
    <col min="9720" max="9720" width="26.7109375" style="149" customWidth="1"/>
    <col min="9721" max="9732" width="9.28515625" style="149" customWidth="1"/>
    <col min="9733" max="9975" width="9.140625" style="149"/>
    <col min="9976" max="9976" width="26.7109375" style="149" customWidth="1"/>
    <col min="9977" max="9988" width="9.28515625" style="149" customWidth="1"/>
    <col min="9989" max="10231" width="9.140625" style="149"/>
    <col min="10232" max="10232" width="26.7109375" style="149" customWidth="1"/>
    <col min="10233" max="10244" width="9.28515625" style="149" customWidth="1"/>
    <col min="10245" max="10487" width="9.140625" style="149"/>
    <col min="10488" max="10488" width="26.7109375" style="149" customWidth="1"/>
    <col min="10489" max="10500" width="9.28515625" style="149" customWidth="1"/>
    <col min="10501" max="10743" width="9.140625" style="149"/>
    <col min="10744" max="10744" width="26.7109375" style="149" customWidth="1"/>
    <col min="10745" max="10756" width="9.28515625" style="149" customWidth="1"/>
    <col min="10757" max="10999" width="9.140625" style="149"/>
    <col min="11000" max="11000" width="26.7109375" style="149" customWidth="1"/>
    <col min="11001" max="11012" width="9.28515625" style="149" customWidth="1"/>
    <col min="11013" max="11255" width="9.140625" style="149"/>
    <col min="11256" max="11256" width="26.7109375" style="149" customWidth="1"/>
    <col min="11257" max="11268" width="9.28515625" style="149" customWidth="1"/>
    <col min="11269" max="11511" width="9.140625" style="149"/>
    <col min="11512" max="11512" width="26.7109375" style="149" customWidth="1"/>
    <col min="11513" max="11524" width="9.28515625" style="149" customWidth="1"/>
    <col min="11525" max="11767" width="9.140625" style="149"/>
    <col min="11768" max="11768" width="26.7109375" style="149" customWidth="1"/>
    <col min="11769" max="11780" width="9.28515625" style="149" customWidth="1"/>
    <col min="11781" max="12023" width="9.140625" style="149"/>
    <col min="12024" max="12024" width="26.7109375" style="149" customWidth="1"/>
    <col min="12025" max="12036" width="9.28515625" style="149" customWidth="1"/>
    <col min="12037" max="12279" width="9.140625" style="149"/>
    <col min="12280" max="12280" width="26.7109375" style="149" customWidth="1"/>
    <col min="12281" max="12292" width="9.28515625" style="149" customWidth="1"/>
    <col min="12293" max="12535" width="9.140625" style="149"/>
    <col min="12536" max="12536" width="26.7109375" style="149" customWidth="1"/>
    <col min="12537" max="12548" width="9.28515625" style="149" customWidth="1"/>
    <col min="12549" max="12791" width="9.140625" style="149"/>
    <col min="12792" max="12792" width="26.7109375" style="149" customWidth="1"/>
    <col min="12793" max="12804" width="9.28515625" style="149" customWidth="1"/>
    <col min="12805" max="13047" width="9.140625" style="149"/>
    <col min="13048" max="13048" width="26.7109375" style="149" customWidth="1"/>
    <col min="13049" max="13060" width="9.28515625" style="149" customWidth="1"/>
    <col min="13061" max="13303" width="9.140625" style="149"/>
    <col min="13304" max="13304" width="26.7109375" style="149" customWidth="1"/>
    <col min="13305" max="13316" width="9.28515625" style="149" customWidth="1"/>
    <col min="13317" max="13559" width="9.140625" style="149"/>
    <col min="13560" max="13560" width="26.7109375" style="149" customWidth="1"/>
    <col min="13561" max="13572" width="9.28515625" style="149" customWidth="1"/>
    <col min="13573" max="13815" width="9.140625" style="149"/>
    <col min="13816" max="13816" width="26.7109375" style="149" customWidth="1"/>
    <col min="13817" max="13828" width="9.28515625" style="149" customWidth="1"/>
    <col min="13829" max="14071" width="9.140625" style="149"/>
    <col min="14072" max="14072" width="26.7109375" style="149" customWidth="1"/>
    <col min="14073" max="14084" width="9.28515625" style="149" customWidth="1"/>
    <col min="14085" max="14327" width="9.140625" style="149"/>
    <col min="14328" max="14328" width="26.7109375" style="149" customWidth="1"/>
    <col min="14329" max="14340" width="9.28515625" style="149" customWidth="1"/>
    <col min="14341" max="14583" width="9.140625" style="149"/>
    <col min="14584" max="14584" width="26.7109375" style="149" customWidth="1"/>
    <col min="14585" max="14596" width="9.28515625" style="149" customWidth="1"/>
    <col min="14597" max="14839" width="9.140625" style="149"/>
    <col min="14840" max="14840" width="26.7109375" style="149" customWidth="1"/>
    <col min="14841" max="14852" width="9.28515625" style="149" customWidth="1"/>
    <col min="14853" max="15095" width="9.140625" style="149"/>
    <col min="15096" max="15096" width="26.7109375" style="149" customWidth="1"/>
    <col min="15097" max="15108" width="9.28515625" style="149" customWidth="1"/>
    <col min="15109" max="15351" width="9.140625" style="149"/>
    <col min="15352" max="15352" width="26.7109375" style="149" customWidth="1"/>
    <col min="15353" max="15364" width="9.28515625" style="149" customWidth="1"/>
    <col min="15365" max="15607" width="9.140625" style="149"/>
    <col min="15608" max="15608" width="26.7109375" style="149" customWidth="1"/>
    <col min="15609" max="15620" width="9.28515625" style="149" customWidth="1"/>
    <col min="15621" max="15863" width="9.140625" style="149"/>
    <col min="15864" max="15864" width="26.7109375" style="149" customWidth="1"/>
    <col min="15865" max="15876" width="9.28515625" style="149" customWidth="1"/>
    <col min="15877" max="16119" width="9.140625" style="149"/>
    <col min="16120" max="16120" width="26.7109375" style="149" customWidth="1"/>
    <col min="16121" max="16132" width="9.28515625" style="149" customWidth="1"/>
    <col min="16133" max="16384" width="9.140625" style="149"/>
  </cols>
  <sheetData>
    <row r="1" spans="1:11" s="146" customFormat="1" ht="28.5" customHeight="1">
      <c r="A1" s="1028" t="s">
        <v>677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 s="146" customFormat="1" ht="42" customHeight="1">
      <c r="A2" s="1071" t="s">
        <v>692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</row>
    <row r="3" spans="1:11" s="146" customFormat="1" ht="30.75" customHeight="1" thickBot="1">
      <c r="A3" s="147" t="s">
        <v>604</v>
      </c>
      <c r="B3" s="442"/>
      <c r="C3" s="442"/>
      <c r="D3" s="442"/>
      <c r="E3" s="442"/>
      <c r="F3" s="442"/>
      <c r="G3" s="442"/>
      <c r="H3" s="442"/>
      <c r="I3" s="442"/>
      <c r="J3" s="442"/>
      <c r="K3" s="148" t="s">
        <v>605</v>
      </c>
    </row>
    <row r="4" spans="1:11" ht="17.25" customHeight="1" thickTop="1">
      <c r="A4" s="1072" t="s">
        <v>14</v>
      </c>
      <c r="B4" s="1072" t="s">
        <v>6</v>
      </c>
      <c r="C4" s="1072"/>
      <c r="D4" s="1072"/>
      <c r="E4" s="1072" t="s">
        <v>7</v>
      </c>
      <c r="F4" s="1072"/>
      <c r="G4" s="1072"/>
      <c r="H4" s="1072" t="s">
        <v>234</v>
      </c>
      <c r="I4" s="1072"/>
      <c r="J4" s="1072"/>
      <c r="K4" s="1073" t="s">
        <v>163</v>
      </c>
    </row>
    <row r="5" spans="1:11" ht="17.25" customHeight="1">
      <c r="A5" s="1028"/>
      <c r="B5" s="1028" t="s">
        <v>441</v>
      </c>
      <c r="C5" s="1028"/>
      <c r="D5" s="1028"/>
      <c r="E5" s="1028" t="s">
        <v>127</v>
      </c>
      <c r="F5" s="1028"/>
      <c r="G5" s="1028"/>
      <c r="H5" s="1028" t="s">
        <v>128</v>
      </c>
      <c r="I5" s="1028"/>
      <c r="J5" s="1028"/>
      <c r="K5" s="1074"/>
    </row>
    <row r="6" spans="1:11" ht="21.75" customHeight="1">
      <c r="A6" s="1028"/>
      <c r="B6" s="442" t="s">
        <v>235</v>
      </c>
      <c r="C6" s="442" t="s">
        <v>267</v>
      </c>
      <c r="D6" s="441" t="s">
        <v>241</v>
      </c>
      <c r="E6" s="442" t="s">
        <v>235</v>
      </c>
      <c r="F6" s="442" t="s">
        <v>267</v>
      </c>
      <c r="G6" s="441" t="s">
        <v>241</v>
      </c>
      <c r="H6" s="442" t="s">
        <v>235</v>
      </c>
      <c r="I6" s="442" t="s">
        <v>267</v>
      </c>
      <c r="J6" s="441" t="s">
        <v>241</v>
      </c>
      <c r="K6" s="1074"/>
    </row>
    <row r="7" spans="1:11" ht="21" customHeight="1" thickBot="1">
      <c r="A7" s="1029"/>
      <c r="B7" s="443" t="s">
        <v>238</v>
      </c>
      <c r="C7" s="443" t="s">
        <v>239</v>
      </c>
      <c r="D7" s="443" t="s">
        <v>240</v>
      </c>
      <c r="E7" s="443" t="s">
        <v>238</v>
      </c>
      <c r="F7" s="443" t="s">
        <v>239</v>
      </c>
      <c r="G7" s="443" t="s">
        <v>240</v>
      </c>
      <c r="H7" s="443" t="s">
        <v>238</v>
      </c>
      <c r="I7" s="443" t="s">
        <v>239</v>
      </c>
      <c r="J7" s="443" t="s">
        <v>240</v>
      </c>
      <c r="K7" s="1075"/>
    </row>
    <row r="8" spans="1:11" ht="25.5" customHeight="1">
      <c r="A8" s="150" t="s">
        <v>279</v>
      </c>
      <c r="B8" s="150"/>
      <c r="C8" s="150"/>
      <c r="D8" s="150"/>
      <c r="E8" s="150"/>
      <c r="F8" s="150"/>
      <c r="G8" s="150"/>
      <c r="H8" s="150"/>
      <c r="I8" s="150"/>
      <c r="J8" s="150"/>
      <c r="K8" s="151" t="s">
        <v>164</v>
      </c>
    </row>
    <row r="9" spans="1:11" ht="26.25" customHeight="1">
      <c r="A9" s="152" t="s">
        <v>24</v>
      </c>
      <c r="B9" s="479">
        <v>33</v>
      </c>
      <c r="C9" s="479">
        <v>4</v>
      </c>
      <c r="D9" s="479">
        <v>37</v>
      </c>
      <c r="E9" s="479">
        <v>0</v>
      </c>
      <c r="F9" s="479">
        <v>0</v>
      </c>
      <c r="G9" s="479">
        <v>0</v>
      </c>
      <c r="H9" s="479">
        <f t="shared" ref="H9:J10" si="0">SUM(E9,B9)</f>
        <v>33</v>
      </c>
      <c r="I9" s="479">
        <f t="shared" si="0"/>
        <v>4</v>
      </c>
      <c r="J9" s="479">
        <f t="shared" si="0"/>
        <v>37</v>
      </c>
      <c r="K9" s="65" t="s">
        <v>166</v>
      </c>
    </row>
    <row r="10" spans="1:11" ht="26.25" customHeight="1">
      <c r="A10" s="152" t="s">
        <v>80</v>
      </c>
      <c r="B10" s="479">
        <v>217</v>
      </c>
      <c r="C10" s="479">
        <v>100</v>
      </c>
      <c r="D10" s="479">
        <v>317</v>
      </c>
      <c r="E10" s="479">
        <v>0</v>
      </c>
      <c r="F10" s="479">
        <v>0</v>
      </c>
      <c r="G10" s="479">
        <v>0</v>
      </c>
      <c r="H10" s="479">
        <f t="shared" si="0"/>
        <v>217</v>
      </c>
      <c r="I10" s="479">
        <f t="shared" si="0"/>
        <v>100</v>
      </c>
      <c r="J10" s="479">
        <f t="shared" si="0"/>
        <v>317</v>
      </c>
      <c r="K10" s="231" t="s">
        <v>173</v>
      </c>
    </row>
    <row r="11" spans="1:11" ht="25.5" customHeight="1" thickBot="1">
      <c r="A11" s="152" t="s">
        <v>11</v>
      </c>
      <c r="B11" s="481">
        <f>SUM(B9:B10)</f>
        <v>250</v>
      </c>
      <c r="C11" s="481">
        <f t="shared" ref="C11:J11" si="1">SUM(C9:C10)</f>
        <v>104</v>
      </c>
      <c r="D11" s="481">
        <f t="shared" si="1"/>
        <v>354</v>
      </c>
      <c r="E11" s="481">
        <f t="shared" si="1"/>
        <v>0</v>
      </c>
      <c r="F11" s="481">
        <f t="shared" si="1"/>
        <v>0</v>
      </c>
      <c r="G11" s="481">
        <f t="shared" si="1"/>
        <v>0</v>
      </c>
      <c r="H11" s="481">
        <f t="shared" si="1"/>
        <v>250</v>
      </c>
      <c r="I11" s="481">
        <f t="shared" si="1"/>
        <v>104</v>
      </c>
      <c r="J11" s="481">
        <f t="shared" si="1"/>
        <v>354</v>
      </c>
      <c r="K11" s="152" t="s">
        <v>161</v>
      </c>
    </row>
    <row r="12" spans="1:11" ht="25.5" customHeight="1" thickBot="1">
      <c r="A12" s="25" t="s">
        <v>78</v>
      </c>
      <c r="B12" s="480">
        <f>SUM(B11)</f>
        <v>250</v>
      </c>
      <c r="C12" s="480">
        <f t="shared" ref="C12:J12" si="2">SUM(C11)</f>
        <v>104</v>
      </c>
      <c r="D12" s="480">
        <f t="shared" si="2"/>
        <v>354</v>
      </c>
      <c r="E12" s="480">
        <f t="shared" si="2"/>
        <v>0</v>
      </c>
      <c r="F12" s="480">
        <f t="shared" si="2"/>
        <v>0</v>
      </c>
      <c r="G12" s="480">
        <f t="shared" si="2"/>
        <v>0</v>
      </c>
      <c r="H12" s="480">
        <f t="shared" si="2"/>
        <v>250</v>
      </c>
      <c r="I12" s="480">
        <f t="shared" si="2"/>
        <v>104</v>
      </c>
      <c r="J12" s="480">
        <f t="shared" si="2"/>
        <v>354</v>
      </c>
      <c r="K12" s="397" t="s">
        <v>512</v>
      </c>
    </row>
    <row r="13" spans="1:11" ht="17.25" customHeight="1" thickTop="1">
      <c r="B13" s="157"/>
      <c r="C13" s="157"/>
      <c r="D13" s="157"/>
      <c r="E13" s="157"/>
      <c r="F13" s="157"/>
      <c r="G13" s="157"/>
      <c r="H13" s="157"/>
      <c r="I13" s="157"/>
      <c r="J13" s="157"/>
      <c r="K13" s="158"/>
    </row>
    <row r="14" spans="1:11" ht="17.25" customHeight="1"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1" ht="17.25" customHeight="1"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1" ht="17.25" customHeight="1">
      <c r="B16" s="157"/>
      <c r="C16" s="157"/>
      <c r="D16" s="157"/>
      <c r="E16" s="157"/>
      <c r="F16" s="157"/>
      <c r="G16" s="157"/>
      <c r="H16" s="157"/>
      <c r="I16" s="157"/>
      <c r="J16" s="157"/>
    </row>
    <row r="17" spans="2:10" ht="17.25" customHeight="1">
      <c r="B17" s="157"/>
      <c r="C17" s="157"/>
      <c r="D17" s="157"/>
      <c r="E17" s="157"/>
      <c r="F17" s="157"/>
      <c r="G17" s="157"/>
      <c r="H17" s="157"/>
      <c r="I17" s="157"/>
      <c r="J17" s="157"/>
    </row>
    <row r="18" spans="2:10" ht="17.25" customHeight="1">
      <c r="B18" s="157"/>
      <c r="C18" s="157"/>
      <c r="D18" s="157"/>
      <c r="E18" s="157"/>
      <c r="F18" s="157"/>
      <c r="G18" s="157"/>
      <c r="H18" s="157"/>
      <c r="I18" s="157"/>
      <c r="J18" s="157"/>
    </row>
    <row r="19" spans="2:10" ht="17.25" customHeight="1">
      <c r="B19" s="157"/>
      <c r="C19" s="157"/>
      <c r="D19" s="157"/>
      <c r="E19" s="157"/>
      <c r="F19" s="157"/>
      <c r="G19" s="157"/>
      <c r="H19" s="157"/>
      <c r="I19" s="157"/>
      <c r="J19" s="157"/>
    </row>
    <row r="20" spans="2:10" ht="17.25" customHeight="1">
      <c r="B20" s="157"/>
      <c r="C20" s="157"/>
      <c r="D20" s="157"/>
      <c r="E20" s="157"/>
      <c r="F20" s="157"/>
      <c r="G20" s="157"/>
      <c r="H20" s="157"/>
      <c r="I20" s="157"/>
      <c r="J20" s="157"/>
    </row>
    <row r="21" spans="2:10" ht="17.25" customHeight="1">
      <c r="B21" s="157"/>
      <c r="C21" s="157"/>
      <c r="D21" s="157"/>
      <c r="E21" s="157"/>
      <c r="F21" s="157"/>
      <c r="G21" s="157"/>
      <c r="H21" s="157"/>
      <c r="I21" s="157"/>
      <c r="J21" s="157"/>
    </row>
    <row r="22" spans="2:10" ht="17.25" customHeight="1">
      <c r="B22" s="157"/>
      <c r="C22" s="157"/>
      <c r="D22" s="157"/>
      <c r="E22" s="157"/>
      <c r="F22" s="157"/>
      <c r="G22" s="157"/>
      <c r="H22" s="157"/>
      <c r="I22" s="157"/>
      <c r="J22" s="157"/>
    </row>
    <row r="23" spans="2:10" ht="17.25" customHeight="1">
      <c r="B23" s="157"/>
      <c r="C23" s="157"/>
      <c r="D23" s="157"/>
      <c r="E23" s="157"/>
      <c r="F23" s="157"/>
      <c r="G23" s="157"/>
      <c r="H23" s="157"/>
      <c r="I23" s="157"/>
      <c r="J23" s="157"/>
    </row>
    <row r="24" spans="2:10" ht="17.25" customHeight="1">
      <c r="B24" s="157"/>
      <c r="C24" s="157"/>
      <c r="D24" s="157"/>
      <c r="E24" s="157"/>
      <c r="F24" s="157"/>
      <c r="G24" s="157"/>
      <c r="H24" s="157"/>
      <c r="I24" s="157"/>
      <c r="J24" s="157"/>
    </row>
    <row r="25" spans="2:10" ht="17.25" customHeight="1">
      <c r="B25" s="157"/>
      <c r="C25" s="157"/>
      <c r="D25" s="157"/>
      <c r="E25" s="157"/>
      <c r="F25" s="157"/>
      <c r="G25" s="157"/>
      <c r="H25" s="157"/>
      <c r="I25" s="157"/>
      <c r="J25" s="157"/>
    </row>
    <row r="26" spans="2:10" ht="17.25" customHeight="1">
      <c r="B26" s="157"/>
      <c r="C26" s="157"/>
      <c r="D26" s="157"/>
      <c r="E26" s="157"/>
      <c r="F26" s="157"/>
      <c r="G26" s="157"/>
      <c r="H26" s="157"/>
      <c r="I26" s="157"/>
      <c r="J26" s="157"/>
    </row>
    <row r="27" spans="2:10" ht="17.25" customHeight="1">
      <c r="B27" s="157"/>
      <c r="C27" s="157"/>
      <c r="D27" s="157"/>
      <c r="E27" s="157"/>
      <c r="F27" s="157"/>
      <c r="G27" s="157"/>
      <c r="H27" s="157"/>
      <c r="I27" s="157"/>
      <c r="J27" s="157"/>
    </row>
    <row r="28" spans="2:10" ht="17.25" customHeight="1">
      <c r="B28" s="157"/>
      <c r="C28" s="157"/>
      <c r="D28" s="157"/>
      <c r="E28" s="157"/>
      <c r="F28" s="157"/>
      <c r="G28" s="157"/>
      <c r="H28" s="157"/>
      <c r="I28" s="157"/>
      <c r="J28" s="157"/>
    </row>
    <row r="29" spans="2:10" ht="17.25" customHeight="1">
      <c r="B29" s="157"/>
      <c r="C29" s="157"/>
      <c r="D29" s="157"/>
      <c r="E29" s="157"/>
      <c r="F29" s="157"/>
      <c r="G29" s="157"/>
      <c r="H29" s="157"/>
      <c r="I29" s="157"/>
      <c r="J29" s="157"/>
    </row>
    <row r="30" spans="2:10" ht="17.25" customHeight="1">
      <c r="B30" s="157"/>
      <c r="C30" s="157"/>
      <c r="D30" s="157"/>
      <c r="E30" s="157" t="s">
        <v>267</v>
      </c>
      <c r="F30" s="157"/>
      <c r="G30" s="157"/>
      <c r="H30" s="157"/>
      <c r="I30" s="157"/>
      <c r="J30" s="157"/>
    </row>
    <row r="31" spans="2:10" ht="17.25" customHeight="1">
      <c r="B31" s="157"/>
      <c r="C31" s="157"/>
      <c r="D31" s="157"/>
      <c r="E31" s="157"/>
      <c r="F31" s="157"/>
      <c r="G31" s="157"/>
      <c r="H31" s="157"/>
      <c r="I31" s="157"/>
      <c r="J31" s="157"/>
    </row>
    <row r="32" spans="2:10" ht="17.25" customHeight="1">
      <c r="B32" s="157"/>
      <c r="C32" s="157"/>
      <c r="D32" s="157"/>
      <c r="E32" s="157"/>
      <c r="F32" s="157"/>
      <c r="G32" s="157"/>
      <c r="H32" s="157"/>
      <c r="I32" s="157"/>
      <c r="J32" s="157"/>
    </row>
    <row r="33" spans="2:10" ht="17.25" customHeight="1">
      <c r="B33" s="157"/>
      <c r="C33" s="157"/>
      <c r="D33" s="157"/>
      <c r="E33" s="157"/>
      <c r="F33" s="157"/>
      <c r="G33" s="157"/>
      <c r="H33" s="157"/>
      <c r="I33" s="157"/>
      <c r="J33" s="157"/>
    </row>
    <row r="34" spans="2:10" ht="17.25" customHeight="1">
      <c r="B34" s="157"/>
      <c r="C34" s="157"/>
      <c r="D34" s="157"/>
      <c r="E34" s="157"/>
      <c r="F34" s="157"/>
      <c r="G34" s="157"/>
      <c r="H34" s="157"/>
      <c r="I34" s="157"/>
      <c r="J34" s="157"/>
    </row>
    <row r="35" spans="2:10" ht="17.25" customHeight="1">
      <c r="B35" s="157"/>
      <c r="C35" s="157"/>
      <c r="D35" s="157"/>
      <c r="E35" s="157"/>
      <c r="F35" s="157"/>
      <c r="G35" s="157"/>
      <c r="H35" s="157"/>
      <c r="I35" s="157"/>
      <c r="J35" s="157"/>
    </row>
    <row r="36" spans="2:10" ht="17.25" customHeight="1">
      <c r="B36" s="157"/>
      <c r="C36" s="157"/>
      <c r="D36" s="157"/>
      <c r="E36" s="157"/>
      <c r="F36" s="157"/>
      <c r="G36" s="157"/>
      <c r="H36" s="157"/>
      <c r="I36" s="157"/>
      <c r="J36" s="157"/>
    </row>
    <row r="37" spans="2:10" ht="17.25" customHeight="1">
      <c r="B37" s="157"/>
      <c r="C37" s="157"/>
      <c r="D37" s="157"/>
      <c r="E37" s="157"/>
      <c r="F37" s="157"/>
      <c r="G37" s="157"/>
      <c r="H37" s="157"/>
      <c r="I37" s="157"/>
      <c r="J37" s="157"/>
    </row>
    <row r="38" spans="2:10" ht="17.25" customHeight="1">
      <c r="B38" s="157"/>
      <c r="C38" s="157"/>
      <c r="D38" s="157"/>
      <c r="E38" s="157"/>
      <c r="F38" s="157"/>
      <c r="G38" s="157"/>
      <c r="H38" s="157"/>
      <c r="I38" s="157"/>
      <c r="J38" s="157"/>
    </row>
    <row r="39" spans="2:10" ht="17.25" customHeight="1">
      <c r="B39" s="157"/>
      <c r="C39" s="157"/>
      <c r="D39" s="157"/>
      <c r="E39" s="157"/>
      <c r="F39" s="157"/>
      <c r="G39" s="157"/>
      <c r="H39" s="157"/>
      <c r="I39" s="157"/>
      <c r="J39" s="157"/>
    </row>
    <row r="40" spans="2:10" ht="17.25" customHeight="1">
      <c r="B40" s="157"/>
      <c r="C40" s="157"/>
      <c r="D40" s="157"/>
      <c r="E40" s="157"/>
      <c r="F40" s="157"/>
      <c r="G40" s="157"/>
      <c r="H40" s="157"/>
      <c r="I40" s="157"/>
      <c r="J40" s="157"/>
    </row>
    <row r="41" spans="2:10" ht="17.25" customHeight="1">
      <c r="B41" s="157"/>
      <c r="C41" s="157"/>
      <c r="D41" s="157"/>
      <c r="E41" s="157"/>
      <c r="F41" s="157"/>
      <c r="G41" s="157"/>
      <c r="H41" s="157"/>
      <c r="I41" s="157"/>
      <c r="J41" s="157"/>
    </row>
    <row r="42" spans="2:10" ht="17.25" customHeight="1">
      <c r="B42" s="157"/>
      <c r="C42" s="157"/>
      <c r="D42" s="157"/>
      <c r="E42" s="157"/>
      <c r="F42" s="157"/>
      <c r="G42" s="157"/>
      <c r="H42" s="157"/>
      <c r="I42" s="157"/>
      <c r="J42" s="157"/>
    </row>
    <row r="43" spans="2:10" ht="17.25" customHeight="1">
      <c r="B43" s="157"/>
      <c r="C43" s="157"/>
      <c r="D43" s="157"/>
      <c r="E43" s="157"/>
      <c r="F43" s="157"/>
      <c r="G43" s="157"/>
      <c r="H43" s="157"/>
      <c r="I43" s="157"/>
      <c r="J43" s="157"/>
    </row>
    <row r="44" spans="2:10" ht="17.25" customHeight="1">
      <c r="B44" s="157"/>
      <c r="C44" s="157"/>
      <c r="D44" s="157"/>
      <c r="E44" s="157"/>
      <c r="F44" s="157"/>
      <c r="G44" s="157"/>
      <c r="H44" s="157"/>
      <c r="I44" s="157"/>
      <c r="J44" s="157"/>
    </row>
    <row r="45" spans="2:10" ht="17.25" customHeight="1">
      <c r="B45" s="157"/>
      <c r="C45" s="157"/>
      <c r="D45" s="157"/>
      <c r="E45" s="157"/>
      <c r="F45" s="157"/>
      <c r="G45" s="157"/>
      <c r="H45" s="157"/>
      <c r="I45" s="157"/>
      <c r="J45" s="157"/>
    </row>
    <row r="46" spans="2:10" ht="17.25" customHeight="1">
      <c r="B46" s="157"/>
      <c r="C46" s="157"/>
      <c r="D46" s="157"/>
      <c r="E46" s="157"/>
      <c r="F46" s="157"/>
      <c r="G46" s="157"/>
      <c r="H46" s="157"/>
      <c r="I46" s="157"/>
      <c r="J46" s="157"/>
    </row>
    <row r="47" spans="2:10" ht="17.25" customHeight="1">
      <c r="B47" s="157"/>
      <c r="C47" s="157"/>
      <c r="D47" s="157"/>
      <c r="E47" s="157"/>
      <c r="F47" s="157"/>
      <c r="G47" s="157"/>
      <c r="H47" s="157"/>
      <c r="I47" s="157"/>
      <c r="J47" s="157"/>
    </row>
    <row r="48" spans="2:10" ht="17.25" customHeight="1">
      <c r="B48" s="157"/>
      <c r="C48" s="157"/>
      <c r="D48" s="157"/>
      <c r="E48" s="157"/>
      <c r="F48" s="157"/>
      <c r="G48" s="157"/>
      <c r="H48" s="157"/>
      <c r="I48" s="157"/>
      <c r="J48" s="157"/>
    </row>
    <row r="49" spans="2:10" ht="17.25" customHeight="1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2:10" ht="17.25" customHeight="1">
      <c r="B50" s="157"/>
      <c r="C50" s="157"/>
      <c r="D50" s="157"/>
      <c r="E50" s="157"/>
      <c r="F50" s="157"/>
      <c r="G50" s="157"/>
      <c r="H50" s="157"/>
      <c r="I50" s="157"/>
      <c r="J50" s="157"/>
    </row>
    <row r="51" spans="2:10" ht="17.25" customHeight="1">
      <c r="B51" s="157"/>
      <c r="C51" s="157"/>
      <c r="D51" s="157"/>
      <c r="E51" s="157"/>
      <c r="F51" s="157"/>
      <c r="G51" s="157"/>
      <c r="H51" s="157"/>
      <c r="I51" s="157"/>
      <c r="J51" s="157"/>
    </row>
    <row r="52" spans="2:10" ht="17.25" customHeight="1">
      <c r="B52" s="157"/>
      <c r="C52" s="157"/>
      <c r="D52" s="157"/>
      <c r="E52" s="157"/>
      <c r="F52" s="157"/>
      <c r="G52" s="157"/>
      <c r="H52" s="157"/>
      <c r="I52" s="157"/>
      <c r="J52" s="157"/>
    </row>
    <row r="53" spans="2:10" ht="17.25" customHeight="1">
      <c r="B53" s="157"/>
      <c r="C53" s="157"/>
      <c r="D53" s="157"/>
      <c r="E53" s="157"/>
      <c r="F53" s="157"/>
      <c r="G53" s="157"/>
      <c r="H53" s="157"/>
      <c r="I53" s="157"/>
      <c r="J53" s="157"/>
    </row>
    <row r="54" spans="2:10" ht="17.25" customHeight="1">
      <c r="B54" s="157"/>
      <c r="C54" s="157"/>
      <c r="D54" s="157"/>
      <c r="E54" s="157"/>
      <c r="F54" s="157"/>
      <c r="G54" s="157"/>
      <c r="H54" s="157"/>
      <c r="I54" s="157"/>
      <c r="J54" s="157"/>
    </row>
    <row r="55" spans="2:10" ht="17.25" customHeight="1">
      <c r="B55" s="157"/>
      <c r="C55" s="157"/>
      <c r="D55" s="157"/>
      <c r="E55" s="157"/>
      <c r="F55" s="157"/>
      <c r="G55" s="157"/>
      <c r="H55" s="157"/>
      <c r="I55" s="157"/>
      <c r="J55" s="157"/>
    </row>
    <row r="56" spans="2:10" ht="17.25" customHeight="1">
      <c r="B56" s="157"/>
      <c r="C56" s="157"/>
      <c r="D56" s="157"/>
      <c r="E56" s="157"/>
      <c r="F56" s="157"/>
      <c r="G56" s="157"/>
      <c r="H56" s="157"/>
      <c r="I56" s="157"/>
      <c r="J56" s="157"/>
    </row>
    <row r="57" spans="2:10" ht="17.25" customHeight="1">
      <c r="B57" s="157"/>
      <c r="C57" s="157"/>
      <c r="D57" s="157"/>
      <c r="E57" s="157"/>
      <c r="F57" s="157"/>
      <c r="G57" s="157"/>
      <c r="H57" s="157"/>
      <c r="I57" s="157"/>
      <c r="J57" s="157"/>
    </row>
    <row r="58" spans="2:10" ht="17.25" customHeight="1">
      <c r="B58" s="157"/>
      <c r="C58" s="157"/>
      <c r="D58" s="157"/>
      <c r="E58" s="157"/>
      <c r="F58" s="157"/>
      <c r="G58" s="157"/>
      <c r="H58" s="157"/>
      <c r="I58" s="157"/>
      <c r="J58" s="157"/>
    </row>
    <row r="59" spans="2:10" ht="17.25" customHeight="1">
      <c r="B59" s="157"/>
      <c r="C59" s="157"/>
      <c r="D59" s="157"/>
      <c r="E59" s="157"/>
      <c r="F59" s="157"/>
      <c r="G59" s="157"/>
      <c r="H59" s="157"/>
      <c r="I59" s="157"/>
      <c r="J59" s="157"/>
    </row>
    <row r="60" spans="2:10" ht="17.25" customHeight="1">
      <c r="B60" s="157"/>
      <c r="C60" s="157"/>
      <c r="D60" s="157"/>
      <c r="E60" s="157"/>
      <c r="F60" s="157"/>
      <c r="G60" s="157"/>
      <c r="H60" s="157"/>
      <c r="I60" s="157"/>
      <c r="J60" s="157"/>
    </row>
    <row r="61" spans="2:10" ht="17.25" customHeight="1">
      <c r="B61" s="157"/>
      <c r="C61" s="157"/>
      <c r="D61" s="157"/>
      <c r="E61" s="157"/>
      <c r="F61" s="157"/>
      <c r="G61" s="157"/>
      <c r="H61" s="157"/>
      <c r="I61" s="157"/>
      <c r="J61" s="157"/>
    </row>
    <row r="62" spans="2:10" ht="17.25" customHeight="1">
      <c r="B62" s="157"/>
      <c r="C62" s="157"/>
      <c r="D62" s="157"/>
      <c r="E62" s="157"/>
      <c r="F62" s="157"/>
      <c r="G62" s="157"/>
      <c r="H62" s="157"/>
      <c r="I62" s="157"/>
      <c r="J62" s="157"/>
    </row>
    <row r="63" spans="2:10" ht="17.25" customHeight="1">
      <c r="B63" s="157"/>
      <c r="C63" s="157"/>
      <c r="D63" s="157"/>
      <c r="E63" s="157"/>
      <c r="F63" s="157"/>
      <c r="G63" s="157"/>
      <c r="H63" s="157"/>
      <c r="I63" s="157"/>
      <c r="J63" s="157"/>
    </row>
    <row r="64" spans="2:10" ht="17.25" customHeight="1">
      <c r="B64" s="157"/>
      <c r="C64" s="157"/>
      <c r="D64" s="157"/>
      <c r="E64" s="157"/>
      <c r="F64" s="157"/>
      <c r="G64" s="157"/>
      <c r="H64" s="157"/>
      <c r="I64" s="157"/>
      <c r="J64" s="157"/>
    </row>
    <row r="65" spans="2:10" ht="17.25" customHeight="1">
      <c r="B65" s="157"/>
      <c r="C65" s="157"/>
      <c r="D65" s="157"/>
      <c r="E65" s="157"/>
      <c r="F65" s="157"/>
      <c r="G65" s="157"/>
      <c r="H65" s="157"/>
      <c r="I65" s="157"/>
      <c r="J65" s="157"/>
    </row>
    <row r="66" spans="2:10" ht="17.25" customHeight="1">
      <c r="B66" s="157"/>
      <c r="C66" s="157"/>
      <c r="D66" s="157"/>
      <c r="E66" s="157"/>
      <c r="F66" s="157"/>
      <c r="G66" s="157"/>
      <c r="H66" s="157"/>
      <c r="I66" s="157"/>
      <c r="J66" s="157"/>
    </row>
    <row r="67" spans="2:10" ht="17.25" customHeight="1">
      <c r="B67" s="157"/>
      <c r="C67" s="157"/>
      <c r="D67" s="157"/>
      <c r="E67" s="157"/>
      <c r="F67" s="157"/>
      <c r="G67" s="157"/>
      <c r="H67" s="157"/>
      <c r="I67" s="157"/>
      <c r="J67" s="157"/>
    </row>
    <row r="68" spans="2:10" ht="17.25" customHeight="1">
      <c r="B68" s="157"/>
      <c r="C68" s="157"/>
      <c r="D68" s="157"/>
      <c r="E68" s="157"/>
      <c r="F68" s="157"/>
      <c r="G68" s="157"/>
      <c r="H68" s="157"/>
      <c r="I68" s="157"/>
      <c r="J68" s="157"/>
    </row>
    <row r="69" spans="2:10" ht="17.25" customHeight="1">
      <c r="B69" s="157"/>
      <c r="C69" s="157"/>
      <c r="D69" s="157"/>
      <c r="E69" s="157"/>
      <c r="F69" s="157"/>
      <c r="G69" s="157"/>
      <c r="H69" s="157"/>
      <c r="I69" s="157"/>
      <c r="J69" s="157"/>
    </row>
    <row r="70" spans="2:10" ht="17.25" customHeight="1">
      <c r="B70" s="157"/>
      <c r="C70" s="157"/>
      <c r="D70" s="157"/>
      <c r="E70" s="157"/>
      <c r="F70" s="157"/>
      <c r="G70" s="157"/>
      <c r="H70" s="157"/>
      <c r="I70" s="157"/>
      <c r="J70" s="157"/>
    </row>
    <row r="71" spans="2:10" ht="17.25" customHeight="1">
      <c r="B71" s="157"/>
      <c r="C71" s="157"/>
      <c r="D71" s="157"/>
      <c r="E71" s="157"/>
      <c r="F71" s="157"/>
      <c r="G71" s="157"/>
      <c r="H71" s="157"/>
      <c r="I71" s="157"/>
      <c r="J71" s="157"/>
    </row>
    <row r="72" spans="2:10" ht="17.25" customHeight="1">
      <c r="B72" s="157"/>
      <c r="C72" s="157"/>
      <c r="D72" s="157"/>
      <c r="E72" s="157"/>
      <c r="F72" s="157"/>
      <c r="G72" s="157"/>
      <c r="H72" s="157"/>
      <c r="I72" s="157"/>
      <c r="J72" s="157"/>
    </row>
    <row r="73" spans="2:10" ht="17.25" customHeight="1">
      <c r="B73" s="157"/>
      <c r="C73" s="157"/>
      <c r="D73" s="157"/>
      <c r="E73" s="157"/>
      <c r="F73" s="157"/>
      <c r="G73" s="157"/>
      <c r="H73" s="157"/>
      <c r="I73" s="157"/>
      <c r="J73" s="157"/>
    </row>
    <row r="74" spans="2:10" ht="17.25" customHeight="1">
      <c r="B74" s="157"/>
      <c r="C74" s="157"/>
      <c r="D74" s="157"/>
      <c r="E74" s="157"/>
      <c r="F74" s="157"/>
      <c r="G74" s="157"/>
      <c r="H74" s="157"/>
      <c r="I74" s="157"/>
      <c r="J74" s="157"/>
    </row>
    <row r="75" spans="2:10" ht="17.25" customHeight="1">
      <c r="B75" s="157"/>
      <c r="C75" s="157"/>
      <c r="D75" s="157"/>
      <c r="E75" s="157"/>
      <c r="F75" s="157"/>
      <c r="G75" s="157"/>
      <c r="H75" s="157"/>
      <c r="I75" s="157"/>
      <c r="J75" s="157"/>
    </row>
    <row r="76" spans="2:10" ht="17.25" customHeight="1">
      <c r="B76" s="157"/>
      <c r="C76" s="157"/>
      <c r="D76" s="157"/>
      <c r="E76" s="157"/>
      <c r="F76" s="157"/>
      <c r="G76" s="157"/>
      <c r="H76" s="157"/>
      <c r="I76" s="157"/>
      <c r="J76" s="157"/>
    </row>
    <row r="77" spans="2:10" ht="17.25" customHeight="1">
      <c r="B77" s="157"/>
      <c r="C77" s="157"/>
      <c r="D77" s="157"/>
      <c r="E77" s="157"/>
      <c r="F77" s="157"/>
      <c r="G77" s="157"/>
      <c r="H77" s="157"/>
      <c r="I77" s="157"/>
      <c r="J77" s="157"/>
    </row>
    <row r="78" spans="2:10" ht="17.25" customHeight="1">
      <c r="B78" s="157"/>
      <c r="C78" s="157"/>
      <c r="D78" s="157"/>
      <c r="E78" s="157"/>
      <c r="F78" s="157"/>
      <c r="G78" s="157"/>
      <c r="H78" s="157"/>
      <c r="I78" s="157"/>
      <c r="J78" s="157"/>
    </row>
    <row r="79" spans="2:10" ht="17.25" customHeight="1">
      <c r="B79" s="157"/>
      <c r="C79" s="157"/>
      <c r="D79" s="157"/>
      <c r="E79" s="157"/>
      <c r="F79" s="157"/>
      <c r="G79" s="157"/>
      <c r="H79" s="157"/>
      <c r="I79" s="157"/>
      <c r="J79" s="157"/>
    </row>
    <row r="80" spans="2:10" ht="17.25" customHeight="1">
      <c r="B80" s="157"/>
      <c r="C80" s="157"/>
      <c r="D80" s="157"/>
      <c r="E80" s="157"/>
      <c r="F80" s="157"/>
      <c r="G80" s="157"/>
      <c r="H80" s="157"/>
      <c r="I80" s="157"/>
      <c r="J80" s="157"/>
    </row>
    <row r="81" spans="2:10" ht="17.25" customHeight="1">
      <c r="B81" s="157"/>
      <c r="C81" s="157"/>
      <c r="D81" s="157"/>
      <c r="E81" s="157"/>
      <c r="F81" s="157"/>
      <c r="G81" s="157"/>
      <c r="H81" s="157"/>
      <c r="I81" s="157"/>
      <c r="J81" s="157"/>
    </row>
    <row r="82" spans="2:10" ht="17.25" customHeight="1">
      <c r="B82" s="157"/>
      <c r="C82" s="157"/>
      <c r="D82" s="157"/>
      <c r="E82" s="157"/>
      <c r="F82" s="157"/>
      <c r="G82" s="157"/>
      <c r="H82" s="157"/>
      <c r="I82" s="157"/>
      <c r="J82" s="157"/>
    </row>
    <row r="83" spans="2:10" ht="17.25" customHeight="1">
      <c r="B83" s="157"/>
      <c r="C83" s="157"/>
      <c r="D83" s="157"/>
      <c r="E83" s="157"/>
      <c r="F83" s="157"/>
      <c r="G83" s="157"/>
      <c r="H83" s="157"/>
      <c r="I83" s="157"/>
      <c r="J83" s="157"/>
    </row>
    <row r="84" spans="2:10" ht="17.25" customHeight="1">
      <c r="B84" s="157"/>
      <c r="C84" s="157"/>
      <c r="D84" s="157"/>
      <c r="E84" s="157"/>
      <c r="F84" s="157"/>
      <c r="G84" s="157"/>
      <c r="H84" s="157"/>
      <c r="I84" s="157"/>
      <c r="J84" s="157"/>
    </row>
    <row r="85" spans="2:10" ht="17.25" customHeight="1">
      <c r="B85" s="157"/>
      <c r="C85" s="157"/>
      <c r="D85" s="157"/>
      <c r="E85" s="157"/>
      <c r="F85" s="157"/>
      <c r="G85" s="157"/>
      <c r="H85" s="157"/>
      <c r="I85" s="157"/>
      <c r="J85" s="157"/>
    </row>
    <row r="86" spans="2:10" ht="17.25" customHeight="1">
      <c r="B86" s="157"/>
      <c r="C86" s="157"/>
      <c r="D86" s="157"/>
      <c r="E86" s="157"/>
      <c r="F86" s="157"/>
      <c r="G86" s="157"/>
      <c r="H86" s="157"/>
      <c r="I86" s="157"/>
      <c r="J86" s="157"/>
    </row>
    <row r="87" spans="2:10" ht="17.25" customHeight="1">
      <c r="B87" s="157"/>
      <c r="C87" s="157"/>
      <c r="D87" s="157"/>
      <c r="E87" s="157"/>
      <c r="F87" s="157"/>
      <c r="G87" s="157"/>
      <c r="H87" s="157"/>
      <c r="I87" s="157"/>
      <c r="J87" s="157"/>
    </row>
    <row r="88" spans="2:10" ht="17.25" customHeight="1">
      <c r="B88" s="157"/>
      <c r="C88" s="157"/>
      <c r="D88" s="157"/>
      <c r="E88" s="157"/>
      <c r="F88" s="157"/>
      <c r="G88" s="157"/>
      <c r="H88" s="157"/>
      <c r="I88" s="157"/>
      <c r="J88" s="157"/>
    </row>
    <row r="89" spans="2:10" ht="17.25" customHeight="1">
      <c r="B89" s="157"/>
      <c r="C89" s="157"/>
      <c r="D89" s="157"/>
      <c r="E89" s="157"/>
      <c r="F89" s="157"/>
      <c r="G89" s="157"/>
      <c r="H89" s="157"/>
      <c r="I89" s="157"/>
      <c r="J89" s="157"/>
    </row>
    <row r="90" spans="2:10" ht="17.25" customHeight="1">
      <c r="B90" s="157"/>
      <c r="C90" s="157"/>
      <c r="D90" s="157"/>
      <c r="E90" s="157"/>
      <c r="F90" s="157"/>
      <c r="G90" s="157"/>
      <c r="H90" s="157"/>
      <c r="I90" s="157"/>
      <c r="J90" s="157"/>
    </row>
    <row r="91" spans="2:10" ht="17.25" customHeight="1">
      <c r="B91" s="157"/>
      <c r="C91" s="157"/>
      <c r="D91" s="157"/>
      <c r="E91" s="157"/>
      <c r="F91" s="157"/>
      <c r="G91" s="157"/>
      <c r="H91" s="157"/>
      <c r="I91" s="157"/>
      <c r="J91" s="157"/>
    </row>
    <row r="92" spans="2:10" ht="17.25" customHeight="1">
      <c r="B92" s="157"/>
      <c r="C92" s="157"/>
      <c r="D92" s="157"/>
      <c r="E92" s="157"/>
      <c r="F92" s="157"/>
      <c r="G92" s="157"/>
      <c r="H92" s="157"/>
      <c r="I92" s="157"/>
      <c r="J92" s="157"/>
    </row>
    <row r="93" spans="2:10" ht="17.25" customHeight="1">
      <c r="B93" s="157"/>
      <c r="C93" s="157"/>
      <c r="D93" s="157"/>
      <c r="E93" s="157"/>
      <c r="F93" s="157"/>
      <c r="G93" s="157"/>
      <c r="H93" s="157"/>
      <c r="I93" s="157"/>
      <c r="J93" s="157"/>
    </row>
    <row r="94" spans="2:10" ht="17.25" customHeight="1">
      <c r="B94" s="157"/>
      <c r="C94" s="157"/>
      <c r="D94" s="157"/>
      <c r="E94" s="157"/>
      <c r="F94" s="157"/>
      <c r="G94" s="157"/>
      <c r="H94" s="157"/>
      <c r="I94" s="157"/>
      <c r="J94" s="157"/>
    </row>
    <row r="95" spans="2:10" ht="17.25" customHeight="1">
      <c r="B95" s="157"/>
      <c r="C95" s="157"/>
      <c r="D95" s="157"/>
      <c r="E95" s="157"/>
      <c r="F95" s="157"/>
      <c r="G95" s="157"/>
      <c r="H95" s="157"/>
      <c r="I95" s="157"/>
      <c r="J95" s="157"/>
    </row>
    <row r="96" spans="2:10" ht="17.25" customHeight="1">
      <c r="B96" s="157"/>
      <c r="C96" s="157"/>
      <c r="D96" s="157"/>
      <c r="E96" s="157"/>
      <c r="F96" s="157"/>
      <c r="G96" s="157"/>
      <c r="H96" s="157"/>
      <c r="I96" s="157"/>
      <c r="J96" s="157"/>
    </row>
    <row r="97" spans="2:10" ht="17.25" customHeight="1">
      <c r="B97" s="157"/>
      <c r="C97" s="157"/>
      <c r="D97" s="157"/>
      <c r="E97" s="157"/>
      <c r="F97" s="157"/>
      <c r="G97" s="157"/>
      <c r="H97" s="157"/>
      <c r="I97" s="157"/>
      <c r="J97" s="157"/>
    </row>
    <row r="98" spans="2:10" ht="17.25" customHeight="1">
      <c r="B98" s="157"/>
      <c r="C98" s="157"/>
      <c r="D98" s="157"/>
      <c r="E98" s="157"/>
      <c r="F98" s="157"/>
      <c r="G98" s="157"/>
      <c r="H98" s="157"/>
      <c r="I98" s="157"/>
      <c r="J98" s="157"/>
    </row>
    <row r="99" spans="2:10" ht="17.25" customHeight="1">
      <c r="B99" s="157"/>
      <c r="C99" s="157"/>
      <c r="D99" s="157"/>
      <c r="E99" s="157"/>
      <c r="F99" s="157"/>
      <c r="G99" s="157"/>
      <c r="H99" s="157"/>
      <c r="I99" s="157"/>
      <c r="J99" s="157"/>
    </row>
    <row r="100" spans="2:10" ht="17.25" customHeight="1">
      <c r="B100" s="157"/>
      <c r="C100" s="157"/>
      <c r="D100" s="157"/>
      <c r="E100" s="157"/>
      <c r="F100" s="157"/>
      <c r="G100" s="157"/>
      <c r="H100" s="157"/>
      <c r="I100" s="157"/>
      <c r="J100" s="157"/>
    </row>
    <row r="101" spans="2:10" ht="17.25" customHeight="1">
      <c r="B101" s="157"/>
      <c r="C101" s="157"/>
      <c r="D101" s="157"/>
      <c r="E101" s="157"/>
      <c r="F101" s="157"/>
      <c r="G101" s="157"/>
      <c r="H101" s="157"/>
      <c r="I101" s="157"/>
      <c r="J101" s="157"/>
    </row>
    <row r="102" spans="2:10" ht="17.25" customHeight="1">
      <c r="B102" s="157"/>
      <c r="C102" s="157"/>
      <c r="D102" s="157"/>
      <c r="E102" s="157"/>
      <c r="F102" s="157"/>
      <c r="G102" s="157"/>
      <c r="H102" s="157"/>
      <c r="I102" s="157"/>
      <c r="J102" s="157"/>
    </row>
    <row r="103" spans="2:10" ht="17.25" customHeight="1">
      <c r="B103" s="157"/>
      <c r="C103" s="157"/>
      <c r="D103" s="157"/>
      <c r="E103" s="157"/>
      <c r="F103" s="157"/>
      <c r="G103" s="157"/>
      <c r="H103" s="157"/>
      <c r="I103" s="157"/>
      <c r="J103" s="157"/>
    </row>
    <row r="104" spans="2:10" ht="17.25" customHeight="1">
      <c r="B104" s="157"/>
      <c r="C104" s="157"/>
      <c r="D104" s="157"/>
      <c r="E104" s="157"/>
      <c r="F104" s="157"/>
      <c r="G104" s="157"/>
      <c r="H104" s="157"/>
      <c r="I104" s="157"/>
      <c r="J104" s="157"/>
    </row>
    <row r="105" spans="2:10" ht="17.25" customHeight="1">
      <c r="B105" s="157"/>
      <c r="C105" s="157"/>
      <c r="D105" s="157"/>
      <c r="E105" s="157"/>
      <c r="F105" s="157"/>
      <c r="G105" s="157"/>
      <c r="H105" s="157"/>
      <c r="I105" s="157"/>
      <c r="J105" s="157"/>
    </row>
    <row r="106" spans="2:10" ht="17.25" customHeight="1">
      <c r="B106" s="157"/>
      <c r="C106" s="157"/>
      <c r="D106" s="157"/>
      <c r="E106" s="157"/>
      <c r="F106" s="157"/>
      <c r="G106" s="157"/>
      <c r="H106" s="157"/>
      <c r="I106" s="157"/>
      <c r="J106" s="157"/>
    </row>
    <row r="107" spans="2:10" ht="17.25" customHeight="1">
      <c r="B107" s="157"/>
      <c r="C107" s="157"/>
      <c r="D107" s="157"/>
      <c r="E107" s="157"/>
      <c r="F107" s="157"/>
      <c r="G107" s="157"/>
      <c r="H107" s="157"/>
      <c r="I107" s="157"/>
      <c r="J107" s="157"/>
    </row>
    <row r="108" spans="2:10" ht="17.25" customHeight="1">
      <c r="B108" s="157"/>
      <c r="C108" s="157"/>
      <c r="D108" s="157"/>
      <c r="E108" s="157"/>
      <c r="F108" s="157"/>
      <c r="G108" s="157"/>
      <c r="H108" s="157"/>
      <c r="I108" s="157"/>
      <c r="J108" s="157"/>
    </row>
    <row r="109" spans="2:10" ht="17.25" customHeight="1">
      <c r="B109" s="157"/>
      <c r="C109" s="157"/>
      <c r="D109" s="157"/>
      <c r="E109" s="157"/>
      <c r="F109" s="157"/>
      <c r="G109" s="157"/>
      <c r="H109" s="157"/>
      <c r="I109" s="157"/>
      <c r="J109" s="157"/>
    </row>
    <row r="110" spans="2:10" ht="17.25" customHeight="1">
      <c r="B110" s="157"/>
      <c r="C110" s="157"/>
      <c r="D110" s="157"/>
      <c r="E110" s="157"/>
      <c r="F110" s="157"/>
      <c r="G110" s="157"/>
      <c r="H110" s="157"/>
      <c r="I110" s="157"/>
      <c r="J110" s="157"/>
    </row>
    <row r="111" spans="2:10" ht="17.25" customHeight="1">
      <c r="B111" s="157"/>
      <c r="C111" s="157"/>
      <c r="D111" s="157"/>
      <c r="E111" s="157"/>
      <c r="F111" s="157"/>
      <c r="G111" s="157"/>
      <c r="H111" s="157"/>
      <c r="I111" s="157"/>
      <c r="J111" s="157"/>
    </row>
    <row r="112" spans="2:10" ht="17.25" customHeight="1">
      <c r="B112" s="157"/>
      <c r="C112" s="157"/>
      <c r="D112" s="157"/>
      <c r="E112" s="157"/>
      <c r="F112" s="157"/>
      <c r="G112" s="157"/>
      <c r="H112" s="157"/>
      <c r="I112" s="157"/>
      <c r="J112" s="157"/>
    </row>
    <row r="113" spans="2:10" ht="17.25" customHeight="1">
      <c r="B113" s="157"/>
      <c r="C113" s="157"/>
      <c r="D113" s="157"/>
      <c r="E113" s="157"/>
      <c r="F113" s="157"/>
      <c r="G113" s="157"/>
      <c r="H113" s="157"/>
      <c r="I113" s="157"/>
      <c r="J113" s="157"/>
    </row>
    <row r="114" spans="2:10" ht="17.25" customHeight="1">
      <c r="B114" s="157"/>
      <c r="C114" s="157"/>
      <c r="D114" s="157"/>
      <c r="E114" s="157"/>
      <c r="F114" s="157"/>
      <c r="G114" s="157"/>
      <c r="H114" s="157"/>
      <c r="I114" s="157"/>
      <c r="J114" s="157"/>
    </row>
    <row r="115" spans="2:10" ht="17.25" customHeight="1">
      <c r="B115" s="157"/>
      <c r="C115" s="157"/>
      <c r="D115" s="157"/>
      <c r="E115" s="157"/>
      <c r="F115" s="157"/>
      <c r="G115" s="157"/>
      <c r="H115" s="157"/>
      <c r="I115" s="157"/>
      <c r="J115" s="157"/>
    </row>
    <row r="116" spans="2:10" ht="17.25" customHeight="1">
      <c r="B116" s="157"/>
      <c r="C116" s="157"/>
      <c r="D116" s="157"/>
      <c r="E116" s="157"/>
      <c r="F116" s="157"/>
      <c r="G116" s="157"/>
      <c r="H116" s="157"/>
      <c r="I116" s="157"/>
      <c r="J116" s="157"/>
    </row>
    <row r="117" spans="2:10" ht="17.25" customHeight="1">
      <c r="B117" s="157"/>
      <c r="C117" s="157"/>
      <c r="D117" s="157"/>
      <c r="E117" s="157"/>
      <c r="F117" s="157"/>
      <c r="G117" s="157"/>
      <c r="H117" s="157"/>
      <c r="I117" s="157"/>
      <c r="J117" s="157"/>
    </row>
    <row r="118" spans="2:10" ht="17.25" customHeight="1">
      <c r="B118" s="157"/>
      <c r="C118" s="157"/>
      <c r="D118" s="157"/>
      <c r="E118" s="157"/>
      <c r="F118" s="157"/>
      <c r="G118" s="157"/>
      <c r="H118" s="157"/>
      <c r="I118" s="157"/>
      <c r="J118" s="157"/>
    </row>
    <row r="119" spans="2:10" ht="17.25" customHeight="1">
      <c r="B119" s="157"/>
      <c r="C119" s="157"/>
      <c r="D119" s="157"/>
      <c r="E119" s="157"/>
      <c r="F119" s="157"/>
      <c r="G119" s="157"/>
      <c r="H119" s="157"/>
      <c r="I119" s="157"/>
      <c r="J119" s="157"/>
    </row>
    <row r="120" spans="2:10" ht="17.25" customHeight="1">
      <c r="B120" s="157"/>
      <c r="C120" s="157"/>
      <c r="D120" s="157"/>
      <c r="E120" s="157"/>
      <c r="F120" s="157"/>
      <c r="G120" s="157"/>
      <c r="H120" s="157"/>
      <c r="I120" s="157"/>
      <c r="J120" s="157"/>
    </row>
    <row r="121" spans="2:10" ht="17.25" customHeight="1">
      <c r="B121" s="157"/>
      <c r="C121" s="157"/>
      <c r="D121" s="157"/>
      <c r="E121" s="157"/>
      <c r="F121" s="157"/>
      <c r="G121" s="157"/>
      <c r="H121" s="157"/>
      <c r="I121" s="157"/>
      <c r="J121" s="157"/>
    </row>
    <row r="122" spans="2:10" ht="17.25" customHeight="1">
      <c r="B122" s="157"/>
      <c r="C122" s="157"/>
      <c r="D122" s="157"/>
      <c r="E122" s="157"/>
      <c r="F122" s="157"/>
      <c r="G122" s="157"/>
      <c r="H122" s="157"/>
      <c r="I122" s="157"/>
      <c r="J122" s="157"/>
    </row>
    <row r="123" spans="2:10" ht="17.25" customHeight="1">
      <c r="B123" s="157"/>
      <c r="C123" s="157"/>
      <c r="D123" s="157"/>
      <c r="E123" s="157"/>
      <c r="F123" s="157"/>
      <c r="G123" s="157"/>
      <c r="H123" s="157"/>
      <c r="I123" s="157"/>
      <c r="J123" s="157"/>
    </row>
    <row r="124" spans="2:10" ht="17.25" customHeight="1">
      <c r="B124" s="157"/>
      <c r="C124" s="157"/>
      <c r="D124" s="157"/>
      <c r="E124" s="157"/>
      <c r="F124" s="157"/>
      <c r="G124" s="157"/>
      <c r="H124" s="157"/>
      <c r="I124" s="157"/>
      <c r="J124" s="157"/>
    </row>
    <row r="125" spans="2:10" ht="17.25" customHeight="1"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2:10" ht="17.25" customHeight="1">
      <c r="B126" s="157"/>
      <c r="C126" s="157"/>
      <c r="D126" s="157"/>
      <c r="E126" s="157"/>
      <c r="F126" s="157"/>
      <c r="G126" s="157"/>
      <c r="H126" s="157"/>
      <c r="I126" s="157"/>
      <c r="J126" s="157"/>
    </row>
    <row r="127" spans="2:10" ht="17.25" customHeight="1">
      <c r="B127" s="157"/>
      <c r="C127" s="157"/>
      <c r="D127" s="157"/>
      <c r="E127" s="157"/>
      <c r="F127" s="157"/>
      <c r="G127" s="157"/>
      <c r="H127" s="157"/>
      <c r="I127" s="157"/>
      <c r="J127" s="157"/>
    </row>
    <row r="128" spans="2:10" ht="17.25" customHeight="1">
      <c r="B128" s="157"/>
      <c r="C128" s="157"/>
      <c r="D128" s="157"/>
      <c r="E128" s="157"/>
      <c r="F128" s="157"/>
      <c r="G128" s="157"/>
      <c r="H128" s="157"/>
      <c r="I128" s="157"/>
      <c r="J128" s="157"/>
    </row>
    <row r="129" spans="2:10" ht="17.25" customHeight="1">
      <c r="B129" s="157"/>
      <c r="C129" s="157"/>
      <c r="D129" s="157"/>
      <c r="E129" s="157"/>
      <c r="F129" s="157"/>
      <c r="G129" s="157"/>
      <c r="H129" s="157"/>
      <c r="I129" s="157"/>
      <c r="J129" s="157"/>
    </row>
    <row r="130" spans="2:10" ht="17.25" customHeight="1">
      <c r="B130" s="157"/>
      <c r="C130" s="157"/>
      <c r="D130" s="157"/>
      <c r="E130" s="157"/>
      <c r="F130" s="157"/>
      <c r="G130" s="157"/>
      <c r="H130" s="157"/>
      <c r="I130" s="157"/>
      <c r="J130" s="157"/>
    </row>
    <row r="131" spans="2:10" ht="17.25" customHeight="1">
      <c r="B131" s="157"/>
      <c r="C131" s="157"/>
      <c r="D131" s="157"/>
      <c r="E131" s="157"/>
      <c r="F131" s="157"/>
      <c r="G131" s="157"/>
      <c r="H131" s="157"/>
      <c r="I131" s="157"/>
      <c r="J131" s="157"/>
    </row>
    <row r="132" spans="2:10" ht="17.25" customHeight="1">
      <c r="B132" s="157"/>
      <c r="C132" s="157"/>
      <c r="D132" s="157"/>
      <c r="E132" s="157"/>
      <c r="F132" s="157"/>
      <c r="G132" s="157"/>
      <c r="H132" s="157"/>
      <c r="I132" s="157"/>
      <c r="J132" s="157"/>
    </row>
    <row r="133" spans="2:10" ht="17.25" customHeight="1">
      <c r="B133" s="157"/>
      <c r="C133" s="157"/>
      <c r="D133" s="157"/>
      <c r="E133" s="157"/>
      <c r="F133" s="157"/>
      <c r="G133" s="157"/>
      <c r="H133" s="157"/>
      <c r="I133" s="157"/>
      <c r="J133" s="157"/>
    </row>
    <row r="134" spans="2:10" ht="17.25" customHeight="1">
      <c r="B134" s="157"/>
      <c r="C134" s="157"/>
      <c r="D134" s="157"/>
      <c r="E134" s="157"/>
      <c r="F134" s="157"/>
      <c r="G134" s="157"/>
      <c r="H134" s="157"/>
      <c r="I134" s="157"/>
      <c r="J134" s="157"/>
    </row>
    <row r="135" spans="2:10" ht="17.25" customHeight="1">
      <c r="B135" s="157"/>
      <c r="C135" s="157"/>
      <c r="D135" s="157"/>
      <c r="E135" s="157"/>
      <c r="F135" s="157"/>
      <c r="G135" s="157"/>
      <c r="H135" s="157"/>
      <c r="I135" s="157"/>
      <c r="J135" s="157"/>
    </row>
    <row r="136" spans="2:10" ht="17.25" customHeight="1">
      <c r="B136" s="157"/>
      <c r="C136" s="157"/>
      <c r="D136" s="157"/>
      <c r="E136" s="157"/>
      <c r="F136" s="157"/>
      <c r="G136" s="157"/>
      <c r="H136" s="157"/>
      <c r="I136" s="157"/>
      <c r="J136" s="157"/>
    </row>
    <row r="137" spans="2:10" ht="17.25" customHeight="1">
      <c r="B137" s="157"/>
      <c r="C137" s="157"/>
      <c r="D137" s="157"/>
      <c r="E137" s="157"/>
      <c r="F137" s="157"/>
      <c r="G137" s="157"/>
      <c r="H137" s="157"/>
      <c r="I137" s="157"/>
      <c r="J137" s="157"/>
    </row>
    <row r="138" spans="2:10" ht="17.25" customHeight="1">
      <c r="B138" s="157"/>
      <c r="C138" s="157"/>
      <c r="D138" s="157"/>
      <c r="E138" s="157"/>
      <c r="F138" s="157"/>
      <c r="G138" s="157"/>
      <c r="H138" s="157"/>
      <c r="I138" s="157"/>
      <c r="J138" s="157"/>
    </row>
    <row r="139" spans="2:10" ht="17.25" customHeight="1">
      <c r="B139" s="157"/>
      <c r="C139" s="157"/>
      <c r="D139" s="157"/>
      <c r="E139" s="157"/>
      <c r="F139" s="157"/>
      <c r="G139" s="157"/>
      <c r="H139" s="157"/>
      <c r="I139" s="157"/>
      <c r="J139" s="157"/>
    </row>
    <row r="140" spans="2:10" ht="17.25" customHeight="1">
      <c r="B140" s="157"/>
      <c r="C140" s="157"/>
      <c r="D140" s="157"/>
      <c r="E140" s="157"/>
      <c r="F140" s="157"/>
      <c r="G140" s="157"/>
      <c r="H140" s="157"/>
      <c r="I140" s="157"/>
      <c r="J140" s="157"/>
    </row>
    <row r="141" spans="2:10" ht="17.25" customHeight="1">
      <c r="B141" s="157"/>
      <c r="C141" s="157"/>
      <c r="D141" s="157"/>
      <c r="E141" s="157"/>
      <c r="F141" s="157"/>
      <c r="G141" s="157"/>
      <c r="H141" s="157"/>
      <c r="I141" s="157"/>
      <c r="J141" s="157"/>
    </row>
    <row r="142" spans="2:10" ht="17.25" customHeight="1">
      <c r="B142" s="157"/>
      <c r="C142" s="157"/>
      <c r="D142" s="157"/>
      <c r="E142" s="157"/>
      <c r="F142" s="157"/>
      <c r="G142" s="157"/>
      <c r="H142" s="157"/>
      <c r="I142" s="157"/>
      <c r="J142" s="157"/>
    </row>
    <row r="143" spans="2:10" ht="17.25" customHeight="1">
      <c r="B143" s="157"/>
      <c r="C143" s="157"/>
      <c r="D143" s="157"/>
      <c r="E143" s="157"/>
      <c r="F143" s="157"/>
      <c r="G143" s="157"/>
      <c r="H143" s="157"/>
      <c r="I143" s="157"/>
      <c r="J143" s="157"/>
    </row>
    <row r="144" spans="2:10" ht="17.25" customHeight="1">
      <c r="B144" s="157"/>
      <c r="C144" s="157"/>
      <c r="D144" s="157"/>
      <c r="E144" s="157"/>
      <c r="F144" s="157"/>
      <c r="G144" s="157"/>
      <c r="H144" s="157"/>
      <c r="I144" s="157"/>
      <c r="J144" s="157"/>
    </row>
    <row r="145" spans="2:10" ht="17.25" customHeight="1">
      <c r="B145" s="157"/>
      <c r="C145" s="157"/>
      <c r="D145" s="157"/>
      <c r="E145" s="157"/>
      <c r="F145" s="157"/>
      <c r="G145" s="157"/>
      <c r="H145" s="157"/>
      <c r="I145" s="157"/>
      <c r="J145" s="157"/>
    </row>
    <row r="146" spans="2:10" ht="17.25" customHeight="1">
      <c r="B146" s="157"/>
      <c r="C146" s="157"/>
      <c r="D146" s="157"/>
      <c r="E146" s="157"/>
      <c r="F146" s="157"/>
      <c r="G146" s="157"/>
      <c r="H146" s="157"/>
      <c r="I146" s="157"/>
      <c r="J146" s="157"/>
    </row>
    <row r="147" spans="2:10" ht="17.25" customHeight="1">
      <c r="B147" s="157"/>
      <c r="C147" s="157"/>
      <c r="D147" s="157"/>
      <c r="E147" s="157"/>
      <c r="F147" s="157"/>
      <c r="G147" s="157"/>
      <c r="H147" s="157"/>
      <c r="I147" s="157"/>
      <c r="J147" s="157"/>
    </row>
    <row r="148" spans="2:10" ht="17.25" customHeight="1">
      <c r="B148" s="157"/>
      <c r="C148" s="157"/>
      <c r="D148" s="157"/>
      <c r="E148" s="157"/>
      <c r="F148" s="157"/>
      <c r="G148" s="157"/>
      <c r="H148" s="157"/>
      <c r="I148" s="157"/>
      <c r="J148" s="157"/>
    </row>
    <row r="149" spans="2:10" ht="17.25" customHeight="1">
      <c r="B149" s="157"/>
      <c r="C149" s="157"/>
      <c r="D149" s="157"/>
      <c r="E149" s="157"/>
      <c r="F149" s="157"/>
      <c r="G149" s="157"/>
      <c r="H149" s="157"/>
      <c r="I149" s="157"/>
      <c r="J149" s="157"/>
    </row>
    <row r="150" spans="2:10" ht="17.25" customHeight="1">
      <c r="B150" s="157"/>
      <c r="C150" s="157"/>
      <c r="D150" s="157"/>
      <c r="E150" s="157"/>
      <c r="F150" s="157"/>
      <c r="G150" s="157"/>
      <c r="H150" s="157"/>
      <c r="I150" s="157"/>
      <c r="J150" s="157"/>
    </row>
    <row r="151" spans="2:10" ht="17.25" customHeight="1">
      <c r="B151" s="157"/>
      <c r="C151" s="157"/>
      <c r="D151" s="157"/>
      <c r="E151" s="157"/>
      <c r="F151" s="157"/>
      <c r="G151" s="157"/>
      <c r="H151" s="157"/>
      <c r="I151" s="157"/>
      <c r="J151" s="157"/>
    </row>
    <row r="152" spans="2:10" ht="17.25" customHeight="1">
      <c r="B152" s="157"/>
      <c r="C152" s="157"/>
      <c r="D152" s="157"/>
      <c r="E152" s="157"/>
      <c r="F152" s="157"/>
      <c r="G152" s="157"/>
      <c r="H152" s="157"/>
      <c r="I152" s="157"/>
      <c r="J152" s="157"/>
    </row>
    <row r="153" spans="2:10" ht="17.25" customHeight="1">
      <c r="B153" s="157"/>
      <c r="C153" s="157"/>
      <c r="D153" s="157"/>
      <c r="E153" s="157"/>
      <c r="F153" s="157"/>
      <c r="G153" s="157"/>
      <c r="H153" s="157"/>
      <c r="I153" s="157"/>
      <c r="J153" s="157"/>
    </row>
    <row r="154" spans="2:10" ht="17.25" customHeight="1">
      <c r="B154" s="157"/>
      <c r="C154" s="157"/>
      <c r="D154" s="157"/>
      <c r="E154" s="157"/>
      <c r="F154" s="157"/>
      <c r="G154" s="157"/>
      <c r="H154" s="157"/>
      <c r="I154" s="157"/>
      <c r="J154" s="157"/>
    </row>
    <row r="155" spans="2:10" ht="17.25" customHeight="1">
      <c r="B155" s="157"/>
      <c r="C155" s="157"/>
      <c r="D155" s="157"/>
      <c r="E155" s="157"/>
      <c r="F155" s="157"/>
      <c r="G155" s="157"/>
      <c r="H155" s="157"/>
      <c r="I155" s="157"/>
      <c r="J155" s="157"/>
    </row>
    <row r="156" spans="2:10" ht="17.25" customHeight="1">
      <c r="B156" s="157"/>
      <c r="C156" s="157"/>
      <c r="D156" s="157"/>
      <c r="E156" s="157"/>
      <c r="F156" s="157"/>
      <c r="G156" s="157"/>
      <c r="H156" s="157"/>
      <c r="I156" s="157"/>
      <c r="J156" s="157"/>
    </row>
    <row r="157" spans="2:10" ht="17.25" customHeight="1">
      <c r="B157" s="157"/>
      <c r="C157" s="157"/>
      <c r="D157" s="157"/>
      <c r="E157" s="157"/>
      <c r="F157" s="157"/>
      <c r="G157" s="157"/>
      <c r="H157" s="157"/>
      <c r="I157" s="157"/>
      <c r="J157" s="157"/>
    </row>
    <row r="158" spans="2:10" ht="17.25" customHeight="1">
      <c r="B158" s="157"/>
      <c r="C158" s="157"/>
      <c r="D158" s="157"/>
      <c r="E158" s="157"/>
      <c r="F158" s="157"/>
      <c r="G158" s="157"/>
      <c r="H158" s="157"/>
      <c r="I158" s="157"/>
      <c r="J158" s="157"/>
    </row>
    <row r="159" spans="2:10" ht="17.25" customHeight="1"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2:10" ht="17.25" customHeight="1"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2:10" ht="17.25" customHeight="1">
      <c r="B161" s="157"/>
      <c r="C161" s="157"/>
      <c r="D161" s="157"/>
      <c r="E161" s="157"/>
      <c r="F161" s="157"/>
      <c r="G161" s="157"/>
      <c r="H161" s="157"/>
      <c r="I161" s="157"/>
      <c r="J161" s="157"/>
    </row>
    <row r="162" spans="2:10" ht="17.25" customHeight="1">
      <c r="B162" s="157"/>
      <c r="C162" s="157"/>
      <c r="D162" s="157"/>
      <c r="E162" s="157"/>
      <c r="F162" s="157"/>
      <c r="G162" s="157"/>
      <c r="H162" s="157"/>
      <c r="I162" s="157"/>
      <c r="J162" s="157"/>
    </row>
    <row r="163" spans="2:10" ht="17.25" customHeight="1">
      <c r="B163" s="157"/>
      <c r="C163" s="157"/>
      <c r="D163" s="157"/>
      <c r="E163" s="157"/>
      <c r="F163" s="157"/>
      <c r="G163" s="157"/>
      <c r="H163" s="157"/>
      <c r="I163" s="157"/>
      <c r="J163" s="157"/>
    </row>
    <row r="164" spans="2:10" ht="17.25" customHeight="1">
      <c r="B164" s="157"/>
      <c r="C164" s="157"/>
      <c r="D164" s="157"/>
      <c r="E164" s="157"/>
      <c r="F164" s="157"/>
      <c r="G164" s="157"/>
      <c r="H164" s="157"/>
      <c r="I164" s="157"/>
      <c r="J164" s="157"/>
    </row>
    <row r="165" spans="2:10" ht="17.25" customHeight="1">
      <c r="B165" s="157"/>
      <c r="C165" s="157"/>
      <c r="D165" s="157"/>
      <c r="E165" s="157"/>
      <c r="F165" s="157"/>
      <c r="G165" s="157"/>
      <c r="H165" s="157"/>
      <c r="I165" s="157"/>
      <c r="J165" s="157"/>
    </row>
    <row r="166" spans="2:10" ht="17.25" customHeight="1">
      <c r="B166" s="157"/>
      <c r="C166" s="157"/>
      <c r="D166" s="157"/>
      <c r="E166" s="157"/>
      <c r="F166" s="157"/>
      <c r="G166" s="157"/>
      <c r="H166" s="157"/>
      <c r="I166" s="157"/>
      <c r="J166" s="157"/>
    </row>
    <row r="167" spans="2:10" ht="17.25" customHeight="1">
      <c r="B167" s="157"/>
      <c r="C167" s="157"/>
      <c r="D167" s="157"/>
      <c r="E167" s="157"/>
      <c r="F167" s="157"/>
      <c r="G167" s="157"/>
      <c r="H167" s="157"/>
      <c r="I167" s="157"/>
      <c r="J167" s="157"/>
    </row>
    <row r="168" spans="2:10" ht="17.25" customHeight="1">
      <c r="B168" s="157"/>
      <c r="C168" s="157"/>
      <c r="D168" s="157"/>
      <c r="E168" s="157"/>
      <c r="F168" s="157"/>
      <c r="G168" s="157"/>
      <c r="H168" s="157"/>
      <c r="I168" s="157"/>
      <c r="J168" s="157"/>
    </row>
    <row r="169" spans="2:10" ht="17.25" customHeight="1">
      <c r="B169" s="157"/>
      <c r="C169" s="157"/>
      <c r="D169" s="157"/>
      <c r="E169" s="157"/>
      <c r="F169" s="157"/>
      <c r="G169" s="157"/>
      <c r="H169" s="157"/>
      <c r="I169" s="157"/>
      <c r="J169" s="157"/>
    </row>
    <row r="170" spans="2:10" ht="17.25" customHeight="1">
      <c r="B170" s="157"/>
      <c r="C170" s="157"/>
      <c r="D170" s="157"/>
      <c r="E170" s="157"/>
      <c r="F170" s="157"/>
      <c r="G170" s="157"/>
      <c r="H170" s="157"/>
      <c r="I170" s="157"/>
      <c r="J170" s="157"/>
    </row>
    <row r="171" spans="2:10" ht="17.25" customHeight="1">
      <c r="B171" s="157"/>
      <c r="C171" s="157"/>
      <c r="D171" s="157"/>
      <c r="E171" s="157"/>
      <c r="F171" s="157"/>
      <c r="G171" s="157"/>
      <c r="H171" s="157"/>
      <c r="I171" s="157"/>
      <c r="J171" s="157"/>
    </row>
    <row r="172" spans="2:10" ht="17.25" customHeight="1">
      <c r="B172" s="157"/>
      <c r="C172" s="157"/>
      <c r="D172" s="157"/>
      <c r="E172" s="157"/>
      <c r="F172" s="157"/>
      <c r="G172" s="157"/>
      <c r="H172" s="157"/>
      <c r="I172" s="157"/>
      <c r="J172" s="157"/>
    </row>
    <row r="173" spans="2:10" ht="17.25" customHeight="1">
      <c r="B173" s="157"/>
      <c r="C173" s="157"/>
      <c r="D173" s="157"/>
      <c r="E173" s="157"/>
      <c r="F173" s="157"/>
      <c r="G173" s="157"/>
      <c r="H173" s="157"/>
      <c r="I173" s="157"/>
      <c r="J173" s="157"/>
    </row>
    <row r="174" spans="2:10" ht="17.25" customHeight="1">
      <c r="B174" s="157"/>
      <c r="C174" s="157"/>
      <c r="D174" s="157"/>
      <c r="E174" s="157"/>
      <c r="F174" s="157"/>
      <c r="G174" s="157"/>
      <c r="H174" s="157"/>
      <c r="I174" s="157"/>
      <c r="J174" s="157"/>
    </row>
    <row r="175" spans="2:10" ht="17.25" customHeight="1">
      <c r="B175" s="157"/>
      <c r="C175" s="157"/>
      <c r="D175" s="157"/>
      <c r="E175" s="157"/>
      <c r="F175" s="157"/>
      <c r="G175" s="157"/>
      <c r="H175" s="157"/>
      <c r="I175" s="157"/>
      <c r="J175" s="157"/>
    </row>
    <row r="176" spans="2:10" ht="17.25" customHeight="1">
      <c r="B176" s="157"/>
      <c r="C176" s="157"/>
      <c r="D176" s="157"/>
      <c r="E176" s="157"/>
      <c r="F176" s="157"/>
      <c r="G176" s="157"/>
      <c r="H176" s="157"/>
      <c r="I176" s="157"/>
      <c r="J176" s="157"/>
    </row>
    <row r="177" spans="2:10" ht="17.25" customHeight="1">
      <c r="B177" s="157"/>
      <c r="C177" s="157"/>
      <c r="D177" s="157"/>
      <c r="E177" s="157"/>
      <c r="F177" s="157"/>
      <c r="G177" s="157"/>
      <c r="H177" s="157"/>
      <c r="I177" s="157"/>
      <c r="J177" s="157"/>
    </row>
    <row r="178" spans="2:10" ht="17.25" customHeight="1">
      <c r="B178" s="157"/>
      <c r="C178" s="157"/>
      <c r="D178" s="157"/>
      <c r="E178" s="157"/>
      <c r="F178" s="157"/>
      <c r="G178" s="157"/>
      <c r="H178" s="157"/>
      <c r="I178" s="157"/>
      <c r="J178" s="157"/>
    </row>
    <row r="179" spans="2:10" ht="17.25" customHeight="1">
      <c r="B179" s="157"/>
      <c r="C179" s="157"/>
      <c r="D179" s="157"/>
      <c r="E179" s="157"/>
      <c r="F179" s="157"/>
      <c r="G179" s="157"/>
      <c r="H179" s="157"/>
      <c r="I179" s="157"/>
      <c r="J179" s="157"/>
    </row>
    <row r="180" spans="2:10" ht="17.25" customHeight="1">
      <c r="B180" s="157"/>
      <c r="C180" s="157"/>
      <c r="D180" s="157"/>
      <c r="E180" s="157"/>
      <c r="F180" s="157"/>
      <c r="G180" s="157"/>
      <c r="H180" s="157"/>
      <c r="I180" s="157"/>
      <c r="J180" s="157"/>
    </row>
    <row r="181" spans="2:10" ht="17.25" customHeight="1">
      <c r="B181" s="157"/>
      <c r="C181" s="157"/>
      <c r="D181" s="157"/>
      <c r="E181" s="157"/>
      <c r="F181" s="157"/>
      <c r="G181" s="157"/>
      <c r="H181" s="157"/>
      <c r="I181" s="157"/>
      <c r="J181" s="157"/>
    </row>
    <row r="182" spans="2:10" ht="17.25" customHeight="1">
      <c r="B182" s="157"/>
      <c r="C182" s="157"/>
      <c r="D182" s="157"/>
      <c r="E182" s="157"/>
      <c r="F182" s="157"/>
      <c r="G182" s="157"/>
      <c r="H182" s="157"/>
      <c r="I182" s="157"/>
      <c r="J182" s="157"/>
    </row>
    <row r="183" spans="2:10" ht="17.25" customHeight="1">
      <c r="B183" s="157"/>
      <c r="C183" s="157"/>
      <c r="D183" s="157"/>
      <c r="E183" s="157"/>
      <c r="F183" s="157"/>
      <c r="G183" s="157"/>
      <c r="H183" s="157"/>
      <c r="I183" s="157"/>
      <c r="J183" s="157"/>
    </row>
    <row r="184" spans="2:10" ht="17.25" customHeight="1">
      <c r="B184" s="157"/>
      <c r="C184" s="157"/>
      <c r="D184" s="157"/>
      <c r="E184" s="157"/>
      <c r="F184" s="157"/>
      <c r="G184" s="157"/>
      <c r="H184" s="157"/>
      <c r="I184" s="157"/>
      <c r="J184" s="157"/>
    </row>
    <row r="185" spans="2:10" ht="17.25" customHeight="1">
      <c r="B185" s="157"/>
      <c r="C185" s="157"/>
      <c r="D185" s="157"/>
      <c r="E185" s="157"/>
      <c r="F185" s="157"/>
      <c r="G185" s="157"/>
      <c r="H185" s="157"/>
      <c r="I185" s="157"/>
      <c r="J185" s="157"/>
    </row>
    <row r="186" spans="2:10" ht="17.25" customHeight="1">
      <c r="B186" s="157"/>
      <c r="C186" s="157"/>
      <c r="D186" s="157"/>
      <c r="E186" s="157"/>
      <c r="F186" s="157"/>
      <c r="G186" s="157"/>
      <c r="H186" s="157"/>
      <c r="I186" s="157"/>
      <c r="J186" s="157"/>
    </row>
    <row r="187" spans="2:10" ht="17.25" customHeight="1">
      <c r="B187" s="157"/>
      <c r="C187" s="157"/>
      <c r="D187" s="157"/>
      <c r="E187" s="157"/>
      <c r="F187" s="157"/>
      <c r="G187" s="157"/>
      <c r="H187" s="157"/>
      <c r="I187" s="157"/>
      <c r="J187" s="157"/>
    </row>
    <row r="188" spans="2:10" ht="17.25" customHeight="1">
      <c r="B188" s="157"/>
      <c r="C188" s="157"/>
      <c r="D188" s="157"/>
      <c r="E188" s="157"/>
      <c r="F188" s="157"/>
      <c r="G188" s="157"/>
      <c r="H188" s="157"/>
      <c r="I188" s="157"/>
      <c r="J188" s="157"/>
    </row>
    <row r="189" spans="2:10" ht="17.25" customHeight="1">
      <c r="B189" s="157"/>
      <c r="C189" s="157"/>
      <c r="D189" s="157"/>
      <c r="E189" s="157"/>
      <c r="F189" s="157"/>
      <c r="G189" s="157"/>
      <c r="H189" s="157"/>
      <c r="I189" s="157"/>
      <c r="J189" s="157"/>
    </row>
    <row r="190" spans="2:10" ht="17.25" customHeight="1">
      <c r="B190" s="157"/>
      <c r="C190" s="157"/>
      <c r="D190" s="157"/>
      <c r="E190" s="157"/>
      <c r="F190" s="157"/>
      <c r="G190" s="157"/>
      <c r="H190" s="157"/>
      <c r="I190" s="157"/>
      <c r="J190" s="157"/>
    </row>
    <row r="191" spans="2:10" ht="17.25" customHeight="1">
      <c r="B191" s="157"/>
      <c r="C191" s="157"/>
      <c r="D191" s="157"/>
      <c r="E191" s="157"/>
      <c r="F191" s="157"/>
      <c r="G191" s="157"/>
      <c r="H191" s="157"/>
      <c r="I191" s="157"/>
      <c r="J191" s="157"/>
    </row>
    <row r="192" spans="2:10" ht="17.25" customHeight="1">
      <c r="B192" s="157"/>
      <c r="C192" s="157"/>
      <c r="D192" s="157"/>
      <c r="E192" s="157"/>
      <c r="F192" s="157"/>
      <c r="G192" s="157"/>
      <c r="H192" s="157"/>
      <c r="I192" s="157"/>
      <c r="J192" s="157"/>
    </row>
    <row r="193" spans="2:10" ht="17.25" customHeight="1">
      <c r="B193" s="157"/>
      <c r="C193" s="157"/>
      <c r="D193" s="157"/>
      <c r="E193" s="157"/>
      <c r="F193" s="157"/>
      <c r="G193" s="157"/>
      <c r="H193" s="157"/>
      <c r="I193" s="157"/>
      <c r="J193" s="157"/>
    </row>
    <row r="194" spans="2:10" ht="17.25" customHeight="1">
      <c r="B194" s="157"/>
      <c r="C194" s="157"/>
      <c r="D194" s="157"/>
      <c r="E194" s="157"/>
      <c r="F194" s="157"/>
      <c r="G194" s="157"/>
      <c r="H194" s="157"/>
      <c r="I194" s="157"/>
      <c r="J194" s="157"/>
    </row>
    <row r="195" spans="2:10" ht="17.25" customHeight="1">
      <c r="B195" s="157"/>
      <c r="C195" s="157"/>
      <c r="D195" s="157"/>
      <c r="E195" s="157"/>
      <c r="F195" s="157"/>
      <c r="G195" s="157"/>
      <c r="H195" s="157"/>
      <c r="I195" s="157"/>
      <c r="J195" s="157"/>
    </row>
    <row r="196" spans="2:10" ht="17.25" customHeight="1">
      <c r="B196" s="157"/>
      <c r="C196" s="157"/>
      <c r="D196" s="157"/>
      <c r="E196" s="157"/>
      <c r="F196" s="157"/>
      <c r="G196" s="157"/>
      <c r="H196" s="157"/>
      <c r="I196" s="157"/>
      <c r="J196" s="157"/>
    </row>
    <row r="197" spans="2:10" ht="17.25" customHeight="1">
      <c r="B197" s="157"/>
      <c r="C197" s="157"/>
      <c r="D197" s="157"/>
      <c r="E197" s="157"/>
      <c r="F197" s="157"/>
      <c r="G197" s="157"/>
      <c r="H197" s="157"/>
      <c r="I197" s="157"/>
      <c r="J197" s="157"/>
    </row>
    <row r="198" spans="2:10" ht="17.25" customHeight="1">
      <c r="B198" s="157"/>
      <c r="C198" s="157"/>
      <c r="D198" s="157"/>
      <c r="E198" s="157"/>
      <c r="F198" s="157"/>
      <c r="G198" s="157"/>
      <c r="H198" s="157"/>
      <c r="I198" s="157"/>
      <c r="J198" s="157"/>
    </row>
    <row r="199" spans="2:10" ht="17.25" customHeight="1">
      <c r="B199" s="157"/>
      <c r="C199" s="157"/>
      <c r="D199" s="157"/>
      <c r="E199" s="157"/>
      <c r="F199" s="157"/>
      <c r="G199" s="157"/>
      <c r="H199" s="157"/>
      <c r="I199" s="157"/>
      <c r="J199" s="157"/>
    </row>
    <row r="200" spans="2:10" ht="17.25" customHeight="1">
      <c r="B200" s="157"/>
      <c r="C200" s="157"/>
      <c r="D200" s="157"/>
      <c r="E200" s="157"/>
      <c r="F200" s="157"/>
      <c r="G200" s="157"/>
      <c r="H200" s="157"/>
      <c r="I200" s="157"/>
      <c r="J200" s="157"/>
    </row>
    <row r="201" spans="2:10" ht="17.25" customHeight="1">
      <c r="B201" s="157"/>
      <c r="C201" s="157"/>
      <c r="D201" s="157"/>
      <c r="E201" s="157"/>
      <c r="F201" s="157"/>
      <c r="G201" s="157"/>
      <c r="H201" s="157"/>
      <c r="I201" s="157"/>
      <c r="J201" s="157"/>
    </row>
    <row r="202" spans="2:10" ht="17.25" customHeight="1">
      <c r="B202" s="157"/>
      <c r="C202" s="157"/>
      <c r="D202" s="157"/>
      <c r="E202" s="157"/>
      <c r="F202" s="157"/>
      <c r="G202" s="157"/>
      <c r="H202" s="157"/>
      <c r="I202" s="157"/>
      <c r="J202" s="157"/>
    </row>
    <row r="203" spans="2:10" ht="17.25" customHeight="1">
      <c r="B203" s="157"/>
      <c r="C203" s="157"/>
      <c r="D203" s="157"/>
      <c r="E203" s="157"/>
      <c r="F203" s="157"/>
      <c r="G203" s="157"/>
      <c r="H203" s="157"/>
      <c r="I203" s="157"/>
      <c r="J203" s="157"/>
    </row>
    <row r="204" spans="2:10" ht="17.25" customHeight="1">
      <c r="B204" s="157"/>
      <c r="C204" s="157"/>
      <c r="D204" s="157"/>
      <c r="E204" s="157"/>
      <c r="F204" s="157"/>
      <c r="G204" s="157"/>
      <c r="H204" s="157"/>
      <c r="I204" s="157"/>
      <c r="J204" s="157"/>
    </row>
    <row r="205" spans="2:10" ht="17.25" customHeight="1">
      <c r="B205" s="157"/>
      <c r="C205" s="157"/>
      <c r="D205" s="157"/>
      <c r="E205" s="157"/>
      <c r="F205" s="157"/>
      <c r="G205" s="157"/>
      <c r="H205" s="157"/>
      <c r="I205" s="157"/>
      <c r="J205" s="157"/>
    </row>
    <row r="206" spans="2:10" ht="17.25" customHeight="1">
      <c r="B206" s="157"/>
      <c r="C206" s="157"/>
      <c r="D206" s="157"/>
      <c r="E206" s="157"/>
      <c r="F206" s="157"/>
      <c r="G206" s="157"/>
      <c r="H206" s="157"/>
      <c r="I206" s="157"/>
      <c r="J206" s="157"/>
    </row>
    <row r="207" spans="2:10" ht="17.25" customHeight="1">
      <c r="B207" s="157"/>
      <c r="C207" s="157"/>
      <c r="D207" s="157"/>
      <c r="E207" s="157"/>
      <c r="F207" s="157"/>
      <c r="G207" s="157"/>
      <c r="H207" s="157"/>
      <c r="I207" s="157"/>
      <c r="J207" s="157"/>
    </row>
    <row r="208" spans="2:10" ht="17.25" customHeight="1">
      <c r="B208" s="157"/>
      <c r="C208" s="157"/>
      <c r="D208" s="157"/>
      <c r="E208" s="157"/>
      <c r="F208" s="157"/>
      <c r="G208" s="157"/>
      <c r="H208" s="157"/>
      <c r="I208" s="157"/>
      <c r="J208" s="157"/>
    </row>
    <row r="209" spans="2:10" ht="17.25" customHeight="1">
      <c r="B209" s="157"/>
      <c r="C209" s="157"/>
      <c r="D209" s="157"/>
      <c r="E209" s="157"/>
      <c r="F209" s="157"/>
      <c r="G209" s="157"/>
      <c r="H209" s="157"/>
      <c r="I209" s="157"/>
      <c r="J209" s="157"/>
    </row>
    <row r="210" spans="2:10" ht="17.25" customHeight="1">
      <c r="B210" s="157"/>
      <c r="C210" s="157"/>
      <c r="D210" s="157"/>
      <c r="E210" s="157"/>
      <c r="F210" s="157"/>
      <c r="G210" s="157"/>
      <c r="H210" s="157"/>
      <c r="I210" s="157"/>
      <c r="J210" s="157"/>
    </row>
    <row r="211" spans="2:10" ht="17.25" customHeight="1">
      <c r="B211" s="157"/>
      <c r="C211" s="157"/>
      <c r="D211" s="157"/>
      <c r="E211" s="157"/>
      <c r="F211" s="157"/>
      <c r="G211" s="157"/>
      <c r="H211" s="157"/>
      <c r="I211" s="157"/>
      <c r="J211" s="157"/>
    </row>
    <row r="212" spans="2:10" ht="17.25" customHeight="1">
      <c r="B212" s="157"/>
      <c r="C212" s="157"/>
      <c r="D212" s="157"/>
      <c r="E212" s="157"/>
      <c r="F212" s="157"/>
      <c r="G212" s="157"/>
      <c r="H212" s="157"/>
      <c r="I212" s="157"/>
      <c r="J212" s="157"/>
    </row>
    <row r="213" spans="2:10" ht="17.25" customHeight="1">
      <c r="B213" s="157"/>
      <c r="C213" s="157"/>
      <c r="D213" s="157"/>
      <c r="E213" s="157"/>
      <c r="F213" s="157"/>
      <c r="G213" s="157"/>
      <c r="H213" s="157"/>
      <c r="I213" s="157"/>
      <c r="J213" s="157"/>
    </row>
    <row r="214" spans="2:10" ht="17.25" customHeight="1">
      <c r="B214" s="157"/>
      <c r="C214" s="157"/>
      <c r="D214" s="157"/>
      <c r="E214" s="157"/>
      <c r="F214" s="157"/>
      <c r="G214" s="157"/>
      <c r="H214" s="157"/>
      <c r="I214" s="157"/>
      <c r="J214" s="157"/>
    </row>
    <row r="215" spans="2:10" ht="17.25" customHeight="1">
      <c r="B215" s="157"/>
      <c r="C215" s="157"/>
      <c r="D215" s="157"/>
      <c r="E215" s="157"/>
      <c r="F215" s="157"/>
      <c r="G215" s="157"/>
      <c r="H215" s="157"/>
      <c r="I215" s="157"/>
      <c r="J215" s="157"/>
    </row>
    <row r="216" spans="2:10" ht="17.25" customHeight="1">
      <c r="B216" s="157"/>
      <c r="C216" s="157"/>
      <c r="D216" s="157"/>
      <c r="E216" s="157"/>
      <c r="F216" s="157"/>
      <c r="G216" s="157"/>
      <c r="H216" s="157"/>
      <c r="I216" s="157"/>
      <c r="J216" s="157"/>
    </row>
    <row r="217" spans="2:10" ht="17.25" customHeight="1">
      <c r="B217" s="157"/>
      <c r="C217" s="157"/>
      <c r="D217" s="157"/>
      <c r="E217" s="157"/>
      <c r="F217" s="157"/>
      <c r="G217" s="157"/>
      <c r="H217" s="157"/>
      <c r="I217" s="157"/>
      <c r="J217" s="157"/>
    </row>
    <row r="218" spans="2:10" ht="17.25" customHeight="1">
      <c r="B218" s="157"/>
      <c r="C218" s="157"/>
      <c r="D218" s="157"/>
      <c r="E218" s="157"/>
      <c r="F218" s="157"/>
      <c r="G218" s="157"/>
      <c r="H218" s="157"/>
      <c r="I218" s="157"/>
      <c r="J218" s="157"/>
    </row>
    <row r="219" spans="2:10" ht="17.25" customHeight="1">
      <c r="B219" s="157"/>
      <c r="C219" s="157"/>
      <c r="D219" s="157"/>
      <c r="E219" s="157"/>
      <c r="F219" s="157"/>
      <c r="G219" s="157"/>
      <c r="H219" s="157"/>
      <c r="I219" s="157"/>
      <c r="J219" s="157"/>
    </row>
    <row r="220" spans="2:10" ht="17.25" customHeight="1">
      <c r="B220" s="157"/>
      <c r="C220" s="157"/>
      <c r="D220" s="157"/>
      <c r="E220" s="157"/>
      <c r="F220" s="157"/>
      <c r="G220" s="157"/>
      <c r="H220" s="157"/>
      <c r="I220" s="157"/>
      <c r="J220" s="157"/>
    </row>
    <row r="221" spans="2:10" ht="17.25" customHeight="1">
      <c r="B221" s="157"/>
      <c r="C221" s="157"/>
      <c r="D221" s="157"/>
      <c r="E221" s="157"/>
      <c r="F221" s="157"/>
      <c r="G221" s="157"/>
      <c r="H221" s="157"/>
      <c r="I221" s="157"/>
      <c r="J221" s="157"/>
    </row>
    <row r="222" spans="2:10" ht="17.25" customHeight="1">
      <c r="B222" s="157"/>
      <c r="C222" s="157"/>
      <c r="D222" s="157"/>
      <c r="E222" s="157"/>
      <c r="F222" s="157"/>
      <c r="G222" s="157"/>
      <c r="H222" s="157"/>
      <c r="I222" s="157"/>
      <c r="J222" s="157"/>
    </row>
    <row r="223" spans="2:10" ht="17.25" customHeight="1">
      <c r="B223" s="157"/>
      <c r="C223" s="157"/>
      <c r="D223" s="157"/>
      <c r="E223" s="157"/>
      <c r="F223" s="157"/>
      <c r="G223" s="157"/>
      <c r="H223" s="157"/>
      <c r="I223" s="157"/>
      <c r="J223" s="157"/>
    </row>
    <row r="224" spans="2:10" ht="17.25" customHeight="1">
      <c r="B224" s="157"/>
      <c r="C224" s="157"/>
      <c r="D224" s="157"/>
      <c r="E224" s="157"/>
      <c r="F224" s="157"/>
      <c r="G224" s="157"/>
      <c r="H224" s="157"/>
      <c r="I224" s="157"/>
      <c r="J224" s="157"/>
    </row>
    <row r="225" spans="2:10" ht="17.25" customHeight="1">
      <c r="B225" s="157"/>
      <c r="C225" s="157"/>
      <c r="D225" s="157"/>
      <c r="E225" s="157"/>
      <c r="F225" s="157"/>
      <c r="G225" s="157"/>
      <c r="H225" s="157"/>
      <c r="I225" s="157"/>
      <c r="J225" s="157"/>
    </row>
    <row r="226" spans="2:10" ht="17.25" customHeight="1">
      <c r="B226" s="157"/>
      <c r="C226" s="157"/>
      <c r="D226" s="157"/>
      <c r="E226" s="157"/>
      <c r="F226" s="157"/>
      <c r="G226" s="157"/>
      <c r="H226" s="157"/>
      <c r="I226" s="157"/>
      <c r="J226" s="157"/>
    </row>
    <row r="227" spans="2:10" ht="17.25" customHeight="1">
      <c r="B227" s="157"/>
      <c r="C227" s="157"/>
      <c r="D227" s="157"/>
      <c r="E227" s="157"/>
      <c r="F227" s="157"/>
      <c r="G227" s="157"/>
      <c r="H227" s="157"/>
      <c r="I227" s="157"/>
      <c r="J227" s="157"/>
    </row>
    <row r="228" spans="2:10" ht="17.25" customHeight="1">
      <c r="B228" s="157"/>
      <c r="C228" s="157"/>
      <c r="D228" s="157"/>
      <c r="E228" s="157"/>
      <c r="F228" s="157"/>
      <c r="G228" s="157"/>
      <c r="H228" s="157"/>
      <c r="I228" s="157"/>
      <c r="J228" s="157"/>
    </row>
    <row r="229" spans="2:10" ht="17.25" customHeight="1">
      <c r="B229" s="157"/>
      <c r="C229" s="157"/>
      <c r="D229" s="157"/>
      <c r="E229" s="157"/>
      <c r="F229" s="157"/>
      <c r="G229" s="157"/>
      <c r="H229" s="157"/>
      <c r="I229" s="157"/>
      <c r="J229" s="157"/>
    </row>
    <row r="230" spans="2:10" ht="17.25" customHeight="1">
      <c r="B230" s="157"/>
      <c r="C230" s="157"/>
      <c r="D230" s="157"/>
      <c r="E230" s="157"/>
      <c r="F230" s="157"/>
      <c r="G230" s="157"/>
      <c r="H230" s="157"/>
      <c r="I230" s="157"/>
      <c r="J230" s="157"/>
    </row>
    <row r="231" spans="2:10" ht="17.25" customHeight="1">
      <c r="B231" s="157"/>
      <c r="C231" s="157"/>
      <c r="D231" s="157"/>
      <c r="E231" s="157"/>
      <c r="F231" s="157"/>
      <c r="G231" s="157"/>
      <c r="H231" s="157"/>
      <c r="I231" s="157"/>
      <c r="J231" s="157"/>
    </row>
    <row r="232" spans="2:10" ht="17.25" customHeight="1">
      <c r="B232" s="157"/>
      <c r="C232" s="157"/>
      <c r="D232" s="157"/>
      <c r="E232" s="157"/>
      <c r="F232" s="157"/>
      <c r="G232" s="157"/>
      <c r="H232" s="157"/>
      <c r="I232" s="157"/>
      <c r="J232" s="157"/>
    </row>
    <row r="233" spans="2:10" ht="17.25" customHeight="1">
      <c r="B233" s="157"/>
      <c r="C233" s="157"/>
      <c r="D233" s="157"/>
      <c r="E233" s="157"/>
      <c r="F233" s="157"/>
      <c r="G233" s="157"/>
      <c r="H233" s="157"/>
      <c r="I233" s="157"/>
      <c r="J233" s="157"/>
    </row>
    <row r="234" spans="2:10" ht="17.25" customHeight="1">
      <c r="B234" s="157"/>
      <c r="C234" s="157"/>
      <c r="D234" s="157"/>
      <c r="E234" s="157"/>
      <c r="F234" s="157"/>
      <c r="G234" s="157"/>
      <c r="H234" s="157"/>
      <c r="I234" s="157"/>
      <c r="J234" s="157"/>
    </row>
    <row r="235" spans="2:10" ht="17.25" customHeight="1">
      <c r="B235" s="157"/>
      <c r="C235" s="157"/>
      <c r="D235" s="157"/>
      <c r="E235" s="157"/>
      <c r="F235" s="157"/>
      <c r="G235" s="157"/>
      <c r="H235" s="157"/>
      <c r="I235" s="157"/>
      <c r="J235" s="157"/>
    </row>
    <row r="236" spans="2:10" ht="17.25" customHeight="1">
      <c r="B236" s="157"/>
      <c r="C236" s="157"/>
      <c r="D236" s="157"/>
      <c r="E236" s="157"/>
      <c r="F236" s="157"/>
      <c r="G236" s="157"/>
      <c r="H236" s="157"/>
      <c r="I236" s="157"/>
      <c r="J236" s="157"/>
    </row>
    <row r="237" spans="2:10" ht="17.25" customHeight="1">
      <c r="B237" s="157"/>
      <c r="C237" s="157"/>
      <c r="D237" s="157"/>
      <c r="E237" s="157"/>
      <c r="F237" s="157"/>
      <c r="G237" s="157"/>
      <c r="H237" s="157"/>
      <c r="I237" s="157"/>
      <c r="J237" s="157"/>
    </row>
    <row r="238" spans="2:10" ht="17.25" customHeight="1">
      <c r="B238" s="157"/>
      <c r="C238" s="157"/>
      <c r="D238" s="157"/>
      <c r="E238" s="157"/>
      <c r="F238" s="157"/>
      <c r="G238" s="157"/>
      <c r="H238" s="157"/>
      <c r="I238" s="157"/>
      <c r="J238" s="157"/>
    </row>
    <row r="239" spans="2:10" ht="17.25" customHeight="1">
      <c r="B239" s="157"/>
      <c r="C239" s="157"/>
      <c r="D239" s="157"/>
      <c r="E239" s="157"/>
      <c r="F239" s="157"/>
      <c r="G239" s="157"/>
      <c r="H239" s="157"/>
      <c r="I239" s="157"/>
      <c r="J239" s="157"/>
    </row>
    <row r="240" spans="2:10" ht="17.25" customHeight="1">
      <c r="B240" s="157"/>
      <c r="C240" s="157"/>
      <c r="D240" s="157"/>
      <c r="E240" s="157"/>
      <c r="F240" s="157"/>
      <c r="G240" s="157"/>
      <c r="H240" s="157"/>
      <c r="I240" s="157"/>
      <c r="J240" s="157"/>
    </row>
    <row r="241" spans="2:10" ht="17.25" customHeight="1">
      <c r="B241" s="157"/>
      <c r="C241" s="157"/>
      <c r="D241" s="157"/>
      <c r="E241" s="157"/>
      <c r="F241" s="157"/>
      <c r="G241" s="157"/>
      <c r="H241" s="157"/>
      <c r="I241" s="157"/>
      <c r="J241" s="157"/>
    </row>
    <row r="242" spans="2:10" ht="17.25" customHeight="1">
      <c r="B242" s="157"/>
      <c r="C242" s="157"/>
      <c r="D242" s="157"/>
      <c r="E242" s="157"/>
      <c r="F242" s="157"/>
      <c r="G242" s="157"/>
      <c r="H242" s="157"/>
      <c r="I242" s="157"/>
      <c r="J242" s="157"/>
    </row>
    <row r="243" spans="2:10" ht="17.25" customHeight="1">
      <c r="B243" s="157"/>
      <c r="C243" s="157"/>
      <c r="D243" s="157"/>
      <c r="E243" s="157"/>
      <c r="F243" s="157"/>
      <c r="G243" s="157"/>
      <c r="H243" s="157"/>
      <c r="I243" s="157"/>
      <c r="J243" s="157"/>
    </row>
    <row r="244" spans="2:10" ht="17.25" customHeight="1">
      <c r="B244" s="157"/>
      <c r="C244" s="157"/>
      <c r="D244" s="157"/>
      <c r="E244" s="157"/>
      <c r="F244" s="157"/>
      <c r="G244" s="157"/>
      <c r="H244" s="157"/>
      <c r="I244" s="157"/>
      <c r="J244" s="157"/>
    </row>
    <row r="245" spans="2:10" ht="17.25" customHeight="1">
      <c r="B245" s="157"/>
      <c r="C245" s="157"/>
      <c r="D245" s="157"/>
      <c r="E245" s="157"/>
      <c r="F245" s="157"/>
      <c r="G245" s="157"/>
      <c r="H245" s="157"/>
      <c r="I245" s="157"/>
      <c r="J245" s="157"/>
    </row>
    <row r="246" spans="2:10" ht="17.25" customHeight="1">
      <c r="B246" s="157"/>
      <c r="C246" s="157"/>
      <c r="D246" s="157"/>
      <c r="E246" s="157"/>
      <c r="F246" s="157"/>
      <c r="G246" s="157"/>
      <c r="H246" s="157"/>
      <c r="I246" s="157"/>
      <c r="J246" s="157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C9900"/>
  </sheetPr>
  <dimension ref="A1:K247"/>
  <sheetViews>
    <sheetView rightToLeft="1" view="pageBreakPreview" zoomScale="80" zoomScaleNormal="60" zoomScaleSheetLayoutView="80" workbookViewId="0">
      <selection activeCell="K42" sqref="K42"/>
    </sheetView>
  </sheetViews>
  <sheetFormatPr defaultRowHeight="17.25" customHeight="1"/>
  <cols>
    <col min="1" max="1" width="30.7109375" style="149" customWidth="1"/>
    <col min="2" max="10" width="10.7109375" style="149" customWidth="1"/>
    <col min="11" max="11" width="30.7109375" style="149" customWidth="1"/>
    <col min="12" max="247" width="9.140625" style="149"/>
    <col min="248" max="248" width="26.7109375" style="149" customWidth="1"/>
    <col min="249" max="260" width="9.28515625" style="149" customWidth="1"/>
    <col min="261" max="503" width="9.140625" style="149"/>
    <col min="504" max="504" width="26.7109375" style="149" customWidth="1"/>
    <col min="505" max="516" width="9.28515625" style="149" customWidth="1"/>
    <col min="517" max="759" width="9.140625" style="149"/>
    <col min="760" max="760" width="26.7109375" style="149" customWidth="1"/>
    <col min="761" max="772" width="9.28515625" style="149" customWidth="1"/>
    <col min="773" max="1015" width="9.140625" style="149"/>
    <col min="1016" max="1016" width="26.7109375" style="149" customWidth="1"/>
    <col min="1017" max="1028" width="9.28515625" style="149" customWidth="1"/>
    <col min="1029" max="1271" width="9.140625" style="149"/>
    <col min="1272" max="1272" width="26.7109375" style="149" customWidth="1"/>
    <col min="1273" max="1284" width="9.28515625" style="149" customWidth="1"/>
    <col min="1285" max="1527" width="9.140625" style="149"/>
    <col min="1528" max="1528" width="26.7109375" style="149" customWidth="1"/>
    <col min="1529" max="1540" width="9.28515625" style="149" customWidth="1"/>
    <col min="1541" max="1783" width="9.140625" style="149"/>
    <col min="1784" max="1784" width="26.7109375" style="149" customWidth="1"/>
    <col min="1785" max="1796" width="9.28515625" style="149" customWidth="1"/>
    <col min="1797" max="2039" width="9.140625" style="149"/>
    <col min="2040" max="2040" width="26.7109375" style="149" customWidth="1"/>
    <col min="2041" max="2052" width="9.28515625" style="149" customWidth="1"/>
    <col min="2053" max="2295" width="9.140625" style="149"/>
    <col min="2296" max="2296" width="26.7109375" style="149" customWidth="1"/>
    <col min="2297" max="2308" width="9.28515625" style="149" customWidth="1"/>
    <col min="2309" max="2551" width="9.140625" style="149"/>
    <col min="2552" max="2552" width="26.7109375" style="149" customWidth="1"/>
    <col min="2553" max="2564" width="9.28515625" style="149" customWidth="1"/>
    <col min="2565" max="2807" width="9.140625" style="149"/>
    <col min="2808" max="2808" width="26.7109375" style="149" customWidth="1"/>
    <col min="2809" max="2820" width="9.28515625" style="149" customWidth="1"/>
    <col min="2821" max="3063" width="9.140625" style="149"/>
    <col min="3064" max="3064" width="26.7109375" style="149" customWidth="1"/>
    <col min="3065" max="3076" width="9.28515625" style="149" customWidth="1"/>
    <col min="3077" max="3319" width="9.140625" style="149"/>
    <col min="3320" max="3320" width="26.7109375" style="149" customWidth="1"/>
    <col min="3321" max="3332" width="9.28515625" style="149" customWidth="1"/>
    <col min="3333" max="3575" width="9.140625" style="149"/>
    <col min="3576" max="3576" width="26.7109375" style="149" customWidth="1"/>
    <col min="3577" max="3588" width="9.28515625" style="149" customWidth="1"/>
    <col min="3589" max="3831" width="9.140625" style="149"/>
    <col min="3832" max="3832" width="26.7109375" style="149" customWidth="1"/>
    <col min="3833" max="3844" width="9.28515625" style="149" customWidth="1"/>
    <col min="3845" max="4087" width="9.140625" style="149"/>
    <col min="4088" max="4088" width="26.7109375" style="149" customWidth="1"/>
    <col min="4089" max="4100" width="9.28515625" style="149" customWidth="1"/>
    <col min="4101" max="4343" width="9.140625" style="149"/>
    <col min="4344" max="4344" width="26.7109375" style="149" customWidth="1"/>
    <col min="4345" max="4356" width="9.28515625" style="149" customWidth="1"/>
    <col min="4357" max="4599" width="9.140625" style="149"/>
    <col min="4600" max="4600" width="26.7109375" style="149" customWidth="1"/>
    <col min="4601" max="4612" width="9.28515625" style="149" customWidth="1"/>
    <col min="4613" max="4855" width="9.140625" style="149"/>
    <col min="4856" max="4856" width="26.7109375" style="149" customWidth="1"/>
    <col min="4857" max="4868" width="9.28515625" style="149" customWidth="1"/>
    <col min="4869" max="5111" width="9.140625" style="149"/>
    <col min="5112" max="5112" width="26.7109375" style="149" customWidth="1"/>
    <col min="5113" max="5124" width="9.28515625" style="149" customWidth="1"/>
    <col min="5125" max="5367" width="9.140625" style="149"/>
    <col min="5368" max="5368" width="26.7109375" style="149" customWidth="1"/>
    <col min="5369" max="5380" width="9.28515625" style="149" customWidth="1"/>
    <col min="5381" max="5623" width="9.140625" style="149"/>
    <col min="5624" max="5624" width="26.7109375" style="149" customWidth="1"/>
    <col min="5625" max="5636" width="9.28515625" style="149" customWidth="1"/>
    <col min="5637" max="5879" width="9.140625" style="149"/>
    <col min="5880" max="5880" width="26.7109375" style="149" customWidth="1"/>
    <col min="5881" max="5892" width="9.28515625" style="149" customWidth="1"/>
    <col min="5893" max="6135" width="9.140625" style="149"/>
    <col min="6136" max="6136" width="26.7109375" style="149" customWidth="1"/>
    <col min="6137" max="6148" width="9.28515625" style="149" customWidth="1"/>
    <col min="6149" max="6391" width="9.140625" style="149"/>
    <col min="6392" max="6392" width="26.7109375" style="149" customWidth="1"/>
    <col min="6393" max="6404" width="9.28515625" style="149" customWidth="1"/>
    <col min="6405" max="6647" width="9.140625" style="149"/>
    <col min="6648" max="6648" width="26.7109375" style="149" customWidth="1"/>
    <col min="6649" max="6660" width="9.28515625" style="149" customWidth="1"/>
    <col min="6661" max="6903" width="9.140625" style="149"/>
    <col min="6904" max="6904" width="26.7109375" style="149" customWidth="1"/>
    <col min="6905" max="6916" width="9.28515625" style="149" customWidth="1"/>
    <col min="6917" max="7159" width="9.140625" style="149"/>
    <col min="7160" max="7160" width="26.7109375" style="149" customWidth="1"/>
    <col min="7161" max="7172" width="9.28515625" style="149" customWidth="1"/>
    <col min="7173" max="7415" width="9.140625" style="149"/>
    <col min="7416" max="7416" width="26.7109375" style="149" customWidth="1"/>
    <col min="7417" max="7428" width="9.28515625" style="149" customWidth="1"/>
    <col min="7429" max="7671" width="9.140625" style="149"/>
    <col min="7672" max="7672" width="26.7109375" style="149" customWidth="1"/>
    <col min="7673" max="7684" width="9.28515625" style="149" customWidth="1"/>
    <col min="7685" max="7927" width="9.140625" style="149"/>
    <col min="7928" max="7928" width="26.7109375" style="149" customWidth="1"/>
    <col min="7929" max="7940" width="9.28515625" style="149" customWidth="1"/>
    <col min="7941" max="8183" width="9.140625" style="149"/>
    <col min="8184" max="8184" width="26.7109375" style="149" customWidth="1"/>
    <col min="8185" max="8196" width="9.28515625" style="149" customWidth="1"/>
    <col min="8197" max="8439" width="9.140625" style="149"/>
    <col min="8440" max="8440" width="26.7109375" style="149" customWidth="1"/>
    <col min="8441" max="8452" width="9.28515625" style="149" customWidth="1"/>
    <col min="8453" max="8695" width="9.140625" style="149"/>
    <col min="8696" max="8696" width="26.7109375" style="149" customWidth="1"/>
    <col min="8697" max="8708" width="9.28515625" style="149" customWidth="1"/>
    <col min="8709" max="8951" width="9.140625" style="149"/>
    <col min="8952" max="8952" width="26.7109375" style="149" customWidth="1"/>
    <col min="8953" max="8964" width="9.28515625" style="149" customWidth="1"/>
    <col min="8965" max="9207" width="9.140625" style="149"/>
    <col min="9208" max="9208" width="26.7109375" style="149" customWidth="1"/>
    <col min="9209" max="9220" width="9.28515625" style="149" customWidth="1"/>
    <col min="9221" max="9463" width="9.140625" style="149"/>
    <col min="9464" max="9464" width="26.7109375" style="149" customWidth="1"/>
    <col min="9465" max="9476" width="9.28515625" style="149" customWidth="1"/>
    <col min="9477" max="9719" width="9.140625" style="149"/>
    <col min="9720" max="9720" width="26.7109375" style="149" customWidth="1"/>
    <col min="9721" max="9732" width="9.28515625" style="149" customWidth="1"/>
    <col min="9733" max="9975" width="9.140625" style="149"/>
    <col min="9976" max="9976" width="26.7109375" style="149" customWidth="1"/>
    <col min="9977" max="9988" width="9.28515625" style="149" customWidth="1"/>
    <col min="9989" max="10231" width="9.140625" style="149"/>
    <col min="10232" max="10232" width="26.7109375" style="149" customWidth="1"/>
    <col min="10233" max="10244" width="9.28515625" style="149" customWidth="1"/>
    <col min="10245" max="10487" width="9.140625" style="149"/>
    <col min="10488" max="10488" width="26.7109375" style="149" customWidth="1"/>
    <col min="10489" max="10500" width="9.28515625" style="149" customWidth="1"/>
    <col min="10501" max="10743" width="9.140625" style="149"/>
    <col min="10744" max="10744" width="26.7109375" style="149" customWidth="1"/>
    <col min="10745" max="10756" width="9.28515625" style="149" customWidth="1"/>
    <col min="10757" max="10999" width="9.140625" style="149"/>
    <col min="11000" max="11000" width="26.7109375" style="149" customWidth="1"/>
    <col min="11001" max="11012" width="9.28515625" style="149" customWidth="1"/>
    <col min="11013" max="11255" width="9.140625" style="149"/>
    <col min="11256" max="11256" width="26.7109375" style="149" customWidth="1"/>
    <col min="11257" max="11268" width="9.28515625" style="149" customWidth="1"/>
    <col min="11269" max="11511" width="9.140625" style="149"/>
    <col min="11512" max="11512" width="26.7109375" style="149" customWidth="1"/>
    <col min="11513" max="11524" width="9.28515625" style="149" customWidth="1"/>
    <col min="11525" max="11767" width="9.140625" style="149"/>
    <col min="11768" max="11768" width="26.7109375" style="149" customWidth="1"/>
    <col min="11769" max="11780" width="9.28515625" style="149" customWidth="1"/>
    <col min="11781" max="12023" width="9.140625" style="149"/>
    <col min="12024" max="12024" width="26.7109375" style="149" customWidth="1"/>
    <col min="12025" max="12036" width="9.28515625" style="149" customWidth="1"/>
    <col min="12037" max="12279" width="9.140625" style="149"/>
    <col min="12280" max="12280" width="26.7109375" style="149" customWidth="1"/>
    <col min="12281" max="12292" width="9.28515625" style="149" customWidth="1"/>
    <col min="12293" max="12535" width="9.140625" style="149"/>
    <col min="12536" max="12536" width="26.7109375" style="149" customWidth="1"/>
    <col min="12537" max="12548" width="9.28515625" style="149" customWidth="1"/>
    <col min="12549" max="12791" width="9.140625" style="149"/>
    <col min="12792" max="12792" width="26.7109375" style="149" customWidth="1"/>
    <col min="12793" max="12804" width="9.28515625" style="149" customWidth="1"/>
    <col min="12805" max="13047" width="9.140625" style="149"/>
    <col min="13048" max="13048" width="26.7109375" style="149" customWidth="1"/>
    <col min="13049" max="13060" width="9.28515625" style="149" customWidth="1"/>
    <col min="13061" max="13303" width="9.140625" style="149"/>
    <col min="13304" max="13304" width="26.7109375" style="149" customWidth="1"/>
    <col min="13305" max="13316" width="9.28515625" style="149" customWidth="1"/>
    <col min="13317" max="13559" width="9.140625" style="149"/>
    <col min="13560" max="13560" width="26.7109375" style="149" customWidth="1"/>
    <col min="13561" max="13572" width="9.28515625" style="149" customWidth="1"/>
    <col min="13573" max="13815" width="9.140625" style="149"/>
    <col min="13816" max="13816" width="26.7109375" style="149" customWidth="1"/>
    <col min="13817" max="13828" width="9.28515625" style="149" customWidth="1"/>
    <col min="13829" max="14071" width="9.140625" style="149"/>
    <col min="14072" max="14072" width="26.7109375" style="149" customWidth="1"/>
    <col min="14073" max="14084" width="9.28515625" style="149" customWidth="1"/>
    <col min="14085" max="14327" width="9.140625" style="149"/>
    <col min="14328" max="14328" width="26.7109375" style="149" customWidth="1"/>
    <col min="14329" max="14340" width="9.28515625" style="149" customWidth="1"/>
    <col min="14341" max="14583" width="9.140625" style="149"/>
    <col min="14584" max="14584" width="26.7109375" style="149" customWidth="1"/>
    <col min="14585" max="14596" width="9.28515625" style="149" customWidth="1"/>
    <col min="14597" max="14839" width="9.140625" style="149"/>
    <col min="14840" max="14840" width="26.7109375" style="149" customWidth="1"/>
    <col min="14841" max="14852" width="9.28515625" style="149" customWidth="1"/>
    <col min="14853" max="15095" width="9.140625" style="149"/>
    <col min="15096" max="15096" width="26.7109375" style="149" customWidth="1"/>
    <col min="15097" max="15108" width="9.28515625" style="149" customWidth="1"/>
    <col min="15109" max="15351" width="9.140625" style="149"/>
    <col min="15352" max="15352" width="26.7109375" style="149" customWidth="1"/>
    <col min="15353" max="15364" width="9.28515625" style="149" customWidth="1"/>
    <col min="15365" max="15607" width="9.140625" style="149"/>
    <col min="15608" max="15608" width="26.7109375" style="149" customWidth="1"/>
    <col min="15609" max="15620" width="9.28515625" style="149" customWidth="1"/>
    <col min="15621" max="15863" width="9.140625" style="149"/>
    <col min="15864" max="15864" width="26.7109375" style="149" customWidth="1"/>
    <col min="15865" max="15876" width="9.28515625" style="149" customWidth="1"/>
    <col min="15877" max="16119" width="9.140625" style="149"/>
    <col min="16120" max="16120" width="26.7109375" style="149" customWidth="1"/>
    <col min="16121" max="16132" width="9.28515625" style="149" customWidth="1"/>
    <col min="16133" max="16384" width="9.140625" style="149"/>
  </cols>
  <sheetData>
    <row r="1" spans="1:11" s="146" customFormat="1" ht="28.5" customHeight="1">
      <c r="A1" s="1028" t="s">
        <v>678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 s="146" customFormat="1" ht="36" customHeight="1">
      <c r="A2" s="1071" t="s">
        <v>691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</row>
    <row r="3" spans="1:11" s="146" customFormat="1" ht="30.75" customHeight="1" thickBot="1">
      <c r="A3" s="147" t="s">
        <v>606</v>
      </c>
      <c r="B3" s="185"/>
      <c r="C3" s="185"/>
      <c r="D3" s="185"/>
      <c r="E3" s="185"/>
      <c r="F3" s="185"/>
      <c r="G3" s="185"/>
      <c r="H3" s="185"/>
      <c r="I3" s="185"/>
      <c r="J3" s="185"/>
      <c r="K3" s="148" t="s">
        <v>607</v>
      </c>
    </row>
    <row r="4" spans="1:11" ht="17.25" customHeight="1" thickTop="1">
      <c r="A4" s="1072" t="s">
        <v>14</v>
      </c>
      <c r="B4" s="1072" t="s">
        <v>6</v>
      </c>
      <c r="C4" s="1072"/>
      <c r="D4" s="1072"/>
      <c r="E4" s="1072" t="s">
        <v>7</v>
      </c>
      <c r="F4" s="1072"/>
      <c r="G4" s="1072"/>
      <c r="H4" s="1072" t="s">
        <v>234</v>
      </c>
      <c r="I4" s="1072"/>
      <c r="J4" s="1072"/>
      <c r="K4" s="1073" t="s">
        <v>163</v>
      </c>
    </row>
    <row r="5" spans="1:11" ht="17.25" customHeight="1">
      <c r="A5" s="1028"/>
      <c r="B5" s="1028" t="s">
        <v>441</v>
      </c>
      <c r="C5" s="1028"/>
      <c r="D5" s="1028"/>
      <c r="E5" s="1028" t="s">
        <v>127</v>
      </c>
      <c r="F5" s="1028"/>
      <c r="G5" s="1028"/>
      <c r="H5" s="1028" t="s">
        <v>128</v>
      </c>
      <c r="I5" s="1028"/>
      <c r="J5" s="1028"/>
      <c r="K5" s="1074"/>
    </row>
    <row r="6" spans="1:11" ht="21.75" customHeight="1">
      <c r="A6" s="1028"/>
      <c r="B6" s="293" t="s">
        <v>235</v>
      </c>
      <c r="C6" s="293" t="s">
        <v>267</v>
      </c>
      <c r="D6" s="292" t="s">
        <v>241</v>
      </c>
      <c r="E6" s="293" t="s">
        <v>235</v>
      </c>
      <c r="F6" s="293" t="s">
        <v>267</v>
      </c>
      <c r="G6" s="292" t="s">
        <v>241</v>
      </c>
      <c r="H6" s="293" t="s">
        <v>235</v>
      </c>
      <c r="I6" s="293" t="s">
        <v>267</v>
      </c>
      <c r="J6" s="292" t="s">
        <v>241</v>
      </c>
      <c r="K6" s="1074"/>
    </row>
    <row r="7" spans="1:11" ht="21" customHeight="1" thickBot="1">
      <c r="A7" s="1029"/>
      <c r="B7" s="290" t="s">
        <v>238</v>
      </c>
      <c r="C7" s="290" t="s">
        <v>239</v>
      </c>
      <c r="D7" s="290" t="s">
        <v>240</v>
      </c>
      <c r="E7" s="290" t="s">
        <v>238</v>
      </c>
      <c r="F7" s="290" t="s">
        <v>239</v>
      </c>
      <c r="G7" s="290" t="s">
        <v>240</v>
      </c>
      <c r="H7" s="290" t="s">
        <v>238</v>
      </c>
      <c r="I7" s="290" t="s">
        <v>239</v>
      </c>
      <c r="J7" s="290" t="s">
        <v>240</v>
      </c>
      <c r="K7" s="1075"/>
    </row>
    <row r="8" spans="1:11" ht="25.5" customHeight="1">
      <c r="A8" s="150" t="s">
        <v>279</v>
      </c>
      <c r="B8" s="150"/>
      <c r="C8" s="150"/>
      <c r="D8" s="150"/>
      <c r="E8" s="150"/>
      <c r="F8" s="150"/>
      <c r="G8" s="150"/>
      <c r="H8" s="150"/>
      <c r="I8" s="150"/>
      <c r="J8" s="150"/>
      <c r="K8" s="151" t="s">
        <v>164</v>
      </c>
    </row>
    <row r="9" spans="1:11" ht="26.25" customHeight="1">
      <c r="A9" s="152" t="s">
        <v>557</v>
      </c>
      <c r="B9" s="479">
        <v>20</v>
      </c>
      <c r="C9" s="479">
        <v>26</v>
      </c>
      <c r="D9" s="479">
        <v>46</v>
      </c>
      <c r="E9" s="479">
        <v>0</v>
      </c>
      <c r="F9" s="479">
        <v>0</v>
      </c>
      <c r="G9" s="479">
        <v>0</v>
      </c>
      <c r="H9" s="479">
        <f t="shared" ref="H9:J11" si="0">E9+B9</f>
        <v>20</v>
      </c>
      <c r="I9" s="479">
        <f t="shared" si="0"/>
        <v>26</v>
      </c>
      <c r="J9" s="479">
        <f t="shared" si="0"/>
        <v>46</v>
      </c>
      <c r="K9" s="186" t="s">
        <v>146</v>
      </c>
    </row>
    <row r="10" spans="1:11" ht="30.75" customHeight="1">
      <c r="A10" s="152" t="s">
        <v>558</v>
      </c>
      <c r="B10" s="479">
        <v>12</v>
      </c>
      <c r="C10" s="479">
        <v>0</v>
      </c>
      <c r="D10" s="479">
        <v>12</v>
      </c>
      <c r="E10" s="479">
        <v>0</v>
      </c>
      <c r="F10" s="479">
        <v>0</v>
      </c>
      <c r="G10" s="479">
        <v>0</v>
      </c>
      <c r="H10" s="479">
        <f t="shared" si="0"/>
        <v>12</v>
      </c>
      <c r="I10" s="479">
        <f t="shared" si="0"/>
        <v>0</v>
      </c>
      <c r="J10" s="479">
        <f t="shared" si="0"/>
        <v>12</v>
      </c>
      <c r="K10" s="65" t="s">
        <v>559</v>
      </c>
    </row>
    <row r="11" spans="1:11" ht="30.75" customHeight="1">
      <c r="A11" s="152" t="s">
        <v>308</v>
      </c>
      <c r="B11" s="481">
        <v>66</v>
      </c>
      <c r="C11" s="481">
        <v>29</v>
      </c>
      <c r="D11" s="479">
        <v>95</v>
      </c>
      <c r="E11" s="479">
        <v>0</v>
      </c>
      <c r="F11" s="479">
        <v>0</v>
      </c>
      <c r="G11" s="479">
        <v>0</v>
      </c>
      <c r="H11" s="479">
        <f t="shared" si="0"/>
        <v>66</v>
      </c>
      <c r="I11" s="479">
        <f t="shared" si="0"/>
        <v>29</v>
      </c>
      <c r="J11" s="479">
        <f t="shared" si="0"/>
        <v>95</v>
      </c>
      <c r="K11" s="65" t="s">
        <v>174</v>
      </c>
    </row>
    <row r="12" spans="1:11" ht="25.5" customHeight="1" thickBot="1">
      <c r="A12" s="152" t="s">
        <v>11</v>
      </c>
      <c r="B12" s="481">
        <f>SUM(B9:B11)</f>
        <v>98</v>
      </c>
      <c r="C12" s="481">
        <f t="shared" ref="C12:J12" si="1">SUM(C9:C11)</f>
        <v>55</v>
      </c>
      <c r="D12" s="481">
        <f t="shared" si="1"/>
        <v>153</v>
      </c>
      <c r="E12" s="481">
        <f t="shared" si="1"/>
        <v>0</v>
      </c>
      <c r="F12" s="481">
        <f t="shared" si="1"/>
        <v>0</v>
      </c>
      <c r="G12" s="481">
        <f t="shared" si="1"/>
        <v>0</v>
      </c>
      <c r="H12" s="481">
        <f t="shared" si="1"/>
        <v>98</v>
      </c>
      <c r="I12" s="481">
        <f t="shared" si="1"/>
        <v>55</v>
      </c>
      <c r="J12" s="481">
        <f t="shared" si="1"/>
        <v>153</v>
      </c>
      <c r="K12" s="152" t="s">
        <v>161</v>
      </c>
    </row>
    <row r="13" spans="1:11" ht="25.5" customHeight="1" thickBot="1">
      <c r="A13" s="25" t="s">
        <v>78</v>
      </c>
      <c r="B13" s="480">
        <f>SUM(B12)</f>
        <v>98</v>
      </c>
      <c r="C13" s="480">
        <f t="shared" ref="C13:J13" si="2">SUM(C12)</f>
        <v>55</v>
      </c>
      <c r="D13" s="480">
        <f t="shared" si="2"/>
        <v>153</v>
      </c>
      <c r="E13" s="480">
        <f t="shared" si="2"/>
        <v>0</v>
      </c>
      <c r="F13" s="480">
        <f t="shared" si="2"/>
        <v>0</v>
      </c>
      <c r="G13" s="480">
        <f t="shared" si="2"/>
        <v>0</v>
      </c>
      <c r="H13" s="480">
        <f t="shared" si="2"/>
        <v>98</v>
      </c>
      <c r="I13" s="480">
        <f t="shared" si="2"/>
        <v>55</v>
      </c>
      <c r="J13" s="480">
        <f t="shared" si="2"/>
        <v>153</v>
      </c>
      <c r="K13" s="301" t="s">
        <v>512</v>
      </c>
    </row>
    <row r="14" spans="1:11" ht="17.25" customHeight="1" thickTop="1">
      <c r="B14" s="157"/>
      <c r="C14" s="157"/>
      <c r="D14" s="157"/>
      <c r="E14" s="157"/>
      <c r="F14" s="157"/>
      <c r="G14" s="157"/>
      <c r="H14" s="157"/>
      <c r="I14" s="157"/>
      <c r="J14" s="157"/>
      <c r="K14" s="158"/>
    </row>
    <row r="15" spans="1:11" ht="17.25" customHeight="1"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1" ht="17.25" customHeight="1">
      <c r="B16" s="157"/>
      <c r="C16" s="157"/>
      <c r="D16" s="157"/>
      <c r="E16" s="157"/>
      <c r="F16" s="157"/>
      <c r="G16" s="157"/>
      <c r="H16" s="157"/>
      <c r="I16" s="157"/>
      <c r="J16" s="157"/>
    </row>
    <row r="17" spans="2:10" ht="17.25" customHeight="1">
      <c r="B17" s="157"/>
      <c r="C17" s="157"/>
      <c r="D17" s="157"/>
      <c r="E17" s="157"/>
      <c r="F17" s="157"/>
      <c r="G17" s="157"/>
      <c r="H17" s="157"/>
      <c r="I17" s="157"/>
      <c r="J17" s="157"/>
    </row>
    <row r="18" spans="2:10" ht="17.25" customHeight="1">
      <c r="B18" s="157"/>
      <c r="C18" s="157"/>
      <c r="D18" s="157"/>
      <c r="E18" s="157"/>
      <c r="F18" s="157"/>
      <c r="G18" s="157"/>
      <c r="H18" s="157"/>
      <c r="I18" s="157"/>
      <c r="J18" s="157"/>
    </row>
    <row r="19" spans="2:10" ht="17.25" customHeight="1">
      <c r="B19" s="157"/>
      <c r="C19" s="157"/>
      <c r="D19" s="157"/>
      <c r="E19" s="157"/>
      <c r="F19" s="157"/>
      <c r="G19" s="157"/>
      <c r="H19" s="157"/>
      <c r="I19" s="157"/>
      <c r="J19" s="157"/>
    </row>
    <row r="20" spans="2:10" ht="17.25" customHeight="1">
      <c r="B20" s="157"/>
      <c r="C20" s="157"/>
      <c r="D20" s="157"/>
      <c r="E20" s="157"/>
      <c r="F20" s="157"/>
      <c r="G20" s="157"/>
      <c r="H20" s="157"/>
      <c r="I20" s="157"/>
      <c r="J20" s="157"/>
    </row>
    <row r="21" spans="2:10" ht="17.25" customHeight="1">
      <c r="B21" s="157"/>
      <c r="C21" s="157"/>
      <c r="D21" s="157"/>
      <c r="E21" s="157"/>
      <c r="F21" s="157"/>
      <c r="G21" s="157"/>
      <c r="H21" s="157"/>
      <c r="I21" s="157"/>
      <c r="J21" s="157"/>
    </row>
    <row r="22" spans="2:10" ht="17.25" customHeight="1">
      <c r="B22" s="157"/>
      <c r="C22" s="157"/>
      <c r="D22" s="157"/>
      <c r="E22" s="157"/>
      <c r="F22" s="157"/>
      <c r="G22" s="157"/>
      <c r="H22" s="157"/>
      <c r="I22" s="157"/>
      <c r="J22" s="157"/>
    </row>
    <row r="23" spans="2:10" ht="17.25" customHeight="1">
      <c r="B23" s="157"/>
      <c r="C23" s="157"/>
      <c r="D23" s="157"/>
      <c r="E23" s="157"/>
      <c r="F23" s="157"/>
      <c r="G23" s="157"/>
      <c r="H23" s="157"/>
      <c r="I23" s="157"/>
      <c r="J23" s="157"/>
    </row>
    <row r="24" spans="2:10" ht="17.25" customHeight="1">
      <c r="B24" s="157"/>
      <c r="C24" s="157"/>
      <c r="D24" s="157"/>
      <c r="E24" s="157"/>
      <c r="F24" s="157"/>
      <c r="G24" s="157"/>
      <c r="H24" s="157"/>
      <c r="I24" s="157"/>
      <c r="J24" s="157"/>
    </row>
    <row r="25" spans="2:10" ht="17.25" customHeight="1">
      <c r="B25" s="157"/>
      <c r="C25" s="157"/>
      <c r="D25" s="157"/>
      <c r="E25" s="157"/>
      <c r="F25" s="157"/>
      <c r="G25" s="157"/>
      <c r="H25" s="157"/>
      <c r="I25" s="157"/>
      <c r="J25" s="157"/>
    </row>
    <row r="26" spans="2:10" ht="17.25" customHeight="1">
      <c r="B26" s="157"/>
      <c r="C26" s="157"/>
      <c r="D26" s="157"/>
      <c r="E26" s="157"/>
      <c r="F26" s="157"/>
      <c r="G26" s="157"/>
      <c r="H26" s="157"/>
      <c r="I26" s="157"/>
      <c r="J26" s="157"/>
    </row>
    <row r="27" spans="2:10" ht="17.25" customHeight="1">
      <c r="B27" s="157"/>
      <c r="C27" s="157"/>
      <c r="D27" s="157"/>
      <c r="E27" s="157"/>
      <c r="F27" s="157"/>
      <c r="G27" s="157"/>
      <c r="H27" s="157"/>
      <c r="I27" s="157"/>
      <c r="J27" s="157"/>
    </row>
    <row r="28" spans="2:10" ht="17.25" customHeight="1">
      <c r="B28" s="157"/>
      <c r="C28" s="157"/>
      <c r="D28" s="157"/>
      <c r="E28" s="157"/>
      <c r="F28" s="157"/>
      <c r="G28" s="157"/>
      <c r="H28" s="157"/>
      <c r="I28" s="157"/>
      <c r="J28" s="157"/>
    </row>
    <row r="29" spans="2:10" ht="17.25" customHeight="1">
      <c r="B29" s="157"/>
      <c r="C29" s="157"/>
      <c r="D29" s="157"/>
      <c r="E29" s="157"/>
      <c r="F29" s="157"/>
      <c r="G29" s="157"/>
      <c r="H29" s="157"/>
      <c r="I29" s="157"/>
      <c r="J29" s="157"/>
    </row>
    <row r="30" spans="2:10" ht="17.25" customHeight="1">
      <c r="B30" s="157"/>
      <c r="C30" s="157"/>
      <c r="D30" s="157"/>
      <c r="E30" s="157"/>
      <c r="F30" s="157"/>
      <c r="G30" s="157"/>
      <c r="H30" s="157"/>
      <c r="I30" s="157"/>
      <c r="J30" s="157"/>
    </row>
    <row r="31" spans="2:10" ht="17.25" customHeight="1">
      <c r="B31" s="157"/>
      <c r="C31" s="157"/>
      <c r="D31" s="157"/>
      <c r="E31" s="157" t="s">
        <v>267</v>
      </c>
      <c r="F31" s="157"/>
      <c r="G31" s="157"/>
      <c r="H31" s="157"/>
      <c r="I31" s="157"/>
      <c r="J31" s="157"/>
    </row>
    <row r="32" spans="2:10" ht="17.25" customHeight="1">
      <c r="B32" s="157"/>
      <c r="C32" s="157"/>
      <c r="D32" s="157"/>
      <c r="E32" s="157"/>
      <c r="F32" s="157"/>
      <c r="G32" s="157"/>
      <c r="H32" s="157"/>
      <c r="I32" s="157"/>
      <c r="J32" s="157"/>
    </row>
    <row r="33" spans="2:10" ht="17.25" customHeight="1">
      <c r="B33" s="157"/>
      <c r="C33" s="157"/>
      <c r="D33" s="157"/>
      <c r="E33" s="157"/>
      <c r="F33" s="157"/>
      <c r="G33" s="157"/>
      <c r="H33" s="157"/>
      <c r="I33" s="157"/>
      <c r="J33" s="157"/>
    </row>
    <row r="34" spans="2:10" ht="17.25" customHeight="1">
      <c r="B34" s="157"/>
      <c r="C34" s="157"/>
      <c r="D34" s="157"/>
      <c r="E34" s="157"/>
      <c r="F34" s="157"/>
      <c r="G34" s="157"/>
      <c r="H34" s="157"/>
      <c r="I34" s="157"/>
      <c r="J34" s="157"/>
    </row>
    <row r="35" spans="2:10" ht="17.25" customHeight="1">
      <c r="B35" s="157"/>
      <c r="C35" s="157"/>
      <c r="D35" s="157"/>
      <c r="E35" s="157"/>
      <c r="F35" s="157"/>
      <c r="G35" s="157"/>
      <c r="H35" s="157"/>
      <c r="I35" s="157"/>
      <c r="J35" s="157"/>
    </row>
    <row r="36" spans="2:10" ht="17.25" customHeight="1">
      <c r="B36" s="157"/>
      <c r="C36" s="157"/>
      <c r="D36" s="157"/>
      <c r="E36" s="157"/>
      <c r="F36" s="157"/>
      <c r="G36" s="157"/>
      <c r="H36" s="157"/>
      <c r="I36" s="157"/>
      <c r="J36" s="157"/>
    </row>
    <row r="37" spans="2:10" ht="17.25" customHeight="1">
      <c r="B37" s="157"/>
      <c r="C37" s="157"/>
      <c r="D37" s="157"/>
      <c r="E37" s="157"/>
      <c r="F37" s="157"/>
      <c r="G37" s="157"/>
      <c r="H37" s="157"/>
      <c r="I37" s="157"/>
      <c r="J37" s="157"/>
    </row>
    <row r="38" spans="2:10" ht="17.25" customHeight="1">
      <c r="B38" s="157"/>
      <c r="C38" s="157"/>
      <c r="D38" s="157"/>
      <c r="E38" s="157"/>
      <c r="F38" s="157"/>
      <c r="G38" s="157"/>
      <c r="H38" s="157"/>
      <c r="I38" s="157"/>
      <c r="J38" s="157"/>
    </row>
    <row r="39" spans="2:10" ht="17.25" customHeight="1">
      <c r="B39" s="157"/>
      <c r="C39" s="157"/>
      <c r="D39" s="157"/>
      <c r="E39" s="157"/>
      <c r="F39" s="157"/>
      <c r="G39" s="157"/>
      <c r="H39" s="157"/>
      <c r="I39" s="157"/>
      <c r="J39" s="157"/>
    </row>
    <row r="40" spans="2:10" ht="17.25" customHeight="1">
      <c r="B40" s="157"/>
      <c r="C40" s="157"/>
      <c r="D40" s="157"/>
      <c r="E40" s="157"/>
      <c r="F40" s="157"/>
      <c r="G40" s="157"/>
      <c r="H40" s="157"/>
      <c r="I40" s="157"/>
      <c r="J40" s="157"/>
    </row>
    <row r="41" spans="2:10" ht="17.25" customHeight="1">
      <c r="B41" s="157"/>
      <c r="C41" s="157"/>
      <c r="D41" s="157"/>
      <c r="E41" s="157"/>
      <c r="F41" s="157"/>
      <c r="G41" s="157"/>
      <c r="H41" s="157"/>
      <c r="I41" s="157"/>
      <c r="J41" s="157"/>
    </row>
    <row r="42" spans="2:10" ht="17.25" customHeight="1">
      <c r="B42" s="157"/>
      <c r="C42" s="157"/>
      <c r="D42" s="157"/>
      <c r="E42" s="157"/>
      <c r="F42" s="157"/>
      <c r="G42" s="157"/>
      <c r="H42" s="157"/>
      <c r="I42" s="157"/>
      <c r="J42" s="157"/>
    </row>
    <row r="43" spans="2:10" ht="17.25" customHeight="1">
      <c r="B43" s="157"/>
      <c r="C43" s="157"/>
      <c r="D43" s="157"/>
      <c r="E43" s="157"/>
      <c r="F43" s="157"/>
      <c r="G43" s="157"/>
      <c r="H43" s="157"/>
      <c r="I43" s="157"/>
      <c r="J43" s="157"/>
    </row>
    <row r="44" spans="2:10" ht="17.25" customHeight="1">
      <c r="B44" s="157"/>
      <c r="C44" s="157"/>
      <c r="D44" s="157"/>
      <c r="E44" s="157"/>
      <c r="F44" s="157"/>
      <c r="G44" s="157"/>
      <c r="H44" s="157"/>
      <c r="I44" s="157"/>
      <c r="J44" s="157"/>
    </row>
    <row r="45" spans="2:10" ht="17.25" customHeight="1">
      <c r="B45" s="157"/>
      <c r="C45" s="157"/>
      <c r="D45" s="157"/>
      <c r="E45" s="157"/>
      <c r="F45" s="157"/>
      <c r="G45" s="157"/>
      <c r="H45" s="157"/>
      <c r="I45" s="157"/>
      <c r="J45" s="157"/>
    </row>
    <row r="46" spans="2:10" ht="17.25" customHeight="1">
      <c r="B46" s="157"/>
      <c r="C46" s="157"/>
      <c r="D46" s="157"/>
      <c r="E46" s="157"/>
      <c r="F46" s="157"/>
      <c r="G46" s="157"/>
      <c r="H46" s="157"/>
      <c r="I46" s="157"/>
      <c r="J46" s="157"/>
    </row>
    <row r="47" spans="2:10" ht="17.25" customHeight="1">
      <c r="B47" s="157"/>
      <c r="C47" s="157"/>
      <c r="D47" s="157"/>
      <c r="E47" s="157"/>
      <c r="F47" s="157"/>
      <c r="G47" s="157"/>
      <c r="H47" s="157"/>
      <c r="I47" s="157"/>
      <c r="J47" s="157"/>
    </row>
    <row r="48" spans="2:10" ht="17.25" customHeight="1">
      <c r="B48" s="157"/>
      <c r="C48" s="157"/>
      <c r="D48" s="157"/>
      <c r="E48" s="157"/>
      <c r="F48" s="157"/>
      <c r="G48" s="157"/>
      <c r="H48" s="157"/>
      <c r="I48" s="157"/>
      <c r="J48" s="157"/>
    </row>
    <row r="49" spans="2:10" ht="17.25" customHeight="1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2:10" ht="17.25" customHeight="1">
      <c r="B50" s="157"/>
      <c r="C50" s="157"/>
      <c r="D50" s="157"/>
      <c r="E50" s="157"/>
      <c r="F50" s="157"/>
      <c r="G50" s="157"/>
      <c r="H50" s="157"/>
      <c r="I50" s="157"/>
      <c r="J50" s="157"/>
    </row>
    <row r="51" spans="2:10" ht="17.25" customHeight="1">
      <c r="B51" s="157"/>
      <c r="C51" s="157"/>
      <c r="D51" s="157"/>
      <c r="E51" s="157"/>
      <c r="F51" s="157"/>
      <c r="G51" s="157"/>
      <c r="H51" s="157"/>
      <c r="I51" s="157"/>
      <c r="J51" s="157"/>
    </row>
    <row r="52" spans="2:10" ht="17.25" customHeight="1">
      <c r="B52" s="157"/>
      <c r="C52" s="157"/>
      <c r="D52" s="157"/>
      <c r="E52" s="157"/>
      <c r="F52" s="157"/>
      <c r="G52" s="157"/>
      <c r="H52" s="157"/>
      <c r="I52" s="157"/>
      <c r="J52" s="157"/>
    </row>
    <row r="53" spans="2:10" ht="17.25" customHeight="1">
      <c r="B53" s="157"/>
      <c r="C53" s="157"/>
      <c r="D53" s="157"/>
      <c r="E53" s="157"/>
      <c r="F53" s="157"/>
      <c r="G53" s="157"/>
      <c r="H53" s="157"/>
      <c r="I53" s="157"/>
      <c r="J53" s="157"/>
    </row>
    <row r="54" spans="2:10" ht="17.25" customHeight="1">
      <c r="B54" s="157"/>
      <c r="C54" s="157"/>
      <c r="D54" s="157"/>
      <c r="E54" s="157"/>
      <c r="F54" s="157"/>
      <c r="G54" s="157"/>
      <c r="H54" s="157"/>
      <c r="I54" s="157"/>
      <c r="J54" s="157"/>
    </row>
    <row r="55" spans="2:10" ht="17.25" customHeight="1">
      <c r="B55" s="157"/>
      <c r="C55" s="157"/>
      <c r="D55" s="157"/>
      <c r="E55" s="157"/>
      <c r="F55" s="157"/>
      <c r="G55" s="157"/>
      <c r="H55" s="157"/>
      <c r="I55" s="157"/>
      <c r="J55" s="157"/>
    </row>
    <row r="56" spans="2:10" ht="17.25" customHeight="1">
      <c r="B56" s="157"/>
      <c r="C56" s="157"/>
      <c r="D56" s="157"/>
      <c r="E56" s="157"/>
      <c r="F56" s="157"/>
      <c r="G56" s="157"/>
      <c r="H56" s="157"/>
      <c r="I56" s="157"/>
      <c r="J56" s="157"/>
    </row>
    <row r="57" spans="2:10" ht="17.25" customHeight="1">
      <c r="B57" s="157"/>
      <c r="C57" s="157"/>
      <c r="D57" s="157"/>
      <c r="E57" s="157"/>
      <c r="F57" s="157"/>
      <c r="G57" s="157"/>
      <c r="H57" s="157"/>
      <c r="I57" s="157"/>
      <c r="J57" s="157"/>
    </row>
    <row r="58" spans="2:10" ht="17.25" customHeight="1">
      <c r="B58" s="157"/>
      <c r="C58" s="157"/>
      <c r="D58" s="157"/>
      <c r="E58" s="157"/>
      <c r="F58" s="157"/>
      <c r="G58" s="157"/>
      <c r="H58" s="157"/>
      <c r="I58" s="157"/>
      <c r="J58" s="157"/>
    </row>
    <row r="59" spans="2:10" ht="17.25" customHeight="1">
      <c r="B59" s="157"/>
      <c r="C59" s="157"/>
      <c r="D59" s="157"/>
      <c r="E59" s="157"/>
      <c r="F59" s="157"/>
      <c r="G59" s="157"/>
      <c r="H59" s="157"/>
      <c r="I59" s="157"/>
      <c r="J59" s="157"/>
    </row>
    <row r="60" spans="2:10" ht="17.25" customHeight="1">
      <c r="B60" s="157"/>
      <c r="C60" s="157"/>
      <c r="D60" s="157"/>
      <c r="E60" s="157"/>
      <c r="F60" s="157"/>
      <c r="G60" s="157"/>
      <c r="H60" s="157"/>
      <c r="I60" s="157"/>
      <c r="J60" s="157"/>
    </row>
    <row r="61" spans="2:10" ht="17.25" customHeight="1">
      <c r="B61" s="157"/>
      <c r="C61" s="157"/>
      <c r="D61" s="157"/>
      <c r="E61" s="157"/>
      <c r="F61" s="157"/>
      <c r="G61" s="157"/>
      <c r="H61" s="157"/>
      <c r="I61" s="157"/>
      <c r="J61" s="157"/>
    </row>
    <row r="62" spans="2:10" ht="17.25" customHeight="1">
      <c r="B62" s="157"/>
      <c r="C62" s="157"/>
      <c r="D62" s="157"/>
      <c r="E62" s="157"/>
      <c r="F62" s="157"/>
      <c r="G62" s="157"/>
      <c r="H62" s="157"/>
      <c r="I62" s="157"/>
      <c r="J62" s="157"/>
    </row>
    <row r="63" spans="2:10" ht="17.25" customHeight="1">
      <c r="B63" s="157"/>
      <c r="C63" s="157"/>
      <c r="D63" s="157"/>
      <c r="E63" s="157"/>
      <c r="F63" s="157"/>
      <c r="G63" s="157"/>
      <c r="H63" s="157"/>
      <c r="I63" s="157"/>
      <c r="J63" s="157"/>
    </row>
    <row r="64" spans="2:10" ht="17.25" customHeight="1">
      <c r="B64" s="157"/>
      <c r="C64" s="157"/>
      <c r="D64" s="157"/>
      <c r="E64" s="157"/>
      <c r="F64" s="157"/>
      <c r="G64" s="157"/>
      <c r="H64" s="157"/>
      <c r="I64" s="157"/>
      <c r="J64" s="157"/>
    </row>
    <row r="65" spans="2:10" ht="17.25" customHeight="1">
      <c r="B65" s="157"/>
      <c r="C65" s="157"/>
      <c r="D65" s="157"/>
      <c r="E65" s="157"/>
      <c r="F65" s="157"/>
      <c r="G65" s="157"/>
      <c r="H65" s="157"/>
      <c r="I65" s="157"/>
      <c r="J65" s="157"/>
    </row>
    <row r="66" spans="2:10" ht="17.25" customHeight="1">
      <c r="B66" s="157"/>
      <c r="C66" s="157"/>
      <c r="D66" s="157"/>
      <c r="E66" s="157"/>
      <c r="F66" s="157"/>
      <c r="G66" s="157"/>
      <c r="H66" s="157"/>
      <c r="I66" s="157"/>
      <c r="J66" s="157"/>
    </row>
    <row r="67" spans="2:10" ht="17.25" customHeight="1">
      <c r="B67" s="157"/>
      <c r="C67" s="157"/>
      <c r="D67" s="157"/>
      <c r="E67" s="157"/>
      <c r="F67" s="157"/>
      <c r="G67" s="157"/>
      <c r="H67" s="157"/>
      <c r="I67" s="157"/>
      <c r="J67" s="157"/>
    </row>
    <row r="68" spans="2:10" ht="17.25" customHeight="1">
      <c r="B68" s="157"/>
      <c r="C68" s="157"/>
      <c r="D68" s="157"/>
      <c r="E68" s="157"/>
      <c r="F68" s="157"/>
      <c r="G68" s="157"/>
      <c r="H68" s="157"/>
      <c r="I68" s="157"/>
      <c r="J68" s="157"/>
    </row>
    <row r="69" spans="2:10" ht="17.25" customHeight="1">
      <c r="B69" s="157"/>
      <c r="C69" s="157"/>
      <c r="D69" s="157"/>
      <c r="E69" s="157"/>
      <c r="F69" s="157"/>
      <c r="G69" s="157"/>
      <c r="H69" s="157"/>
      <c r="I69" s="157"/>
      <c r="J69" s="157"/>
    </row>
    <row r="70" spans="2:10" ht="17.25" customHeight="1">
      <c r="B70" s="157"/>
      <c r="C70" s="157"/>
      <c r="D70" s="157"/>
      <c r="E70" s="157"/>
      <c r="F70" s="157"/>
      <c r="G70" s="157"/>
      <c r="H70" s="157"/>
      <c r="I70" s="157"/>
      <c r="J70" s="157"/>
    </row>
    <row r="71" spans="2:10" ht="17.25" customHeight="1">
      <c r="B71" s="157"/>
      <c r="C71" s="157"/>
      <c r="D71" s="157"/>
      <c r="E71" s="157"/>
      <c r="F71" s="157"/>
      <c r="G71" s="157"/>
      <c r="H71" s="157"/>
      <c r="I71" s="157"/>
      <c r="J71" s="157"/>
    </row>
    <row r="72" spans="2:10" ht="17.25" customHeight="1">
      <c r="B72" s="157"/>
      <c r="C72" s="157"/>
      <c r="D72" s="157"/>
      <c r="E72" s="157"/>
      <c r="F72" s="157"/>
      <c r="G72" s="157"/>
      <c r="H72" s="157"/>
      <c r="I72" s="157"/>
      <c r="J72" s="157"/>
    </row>
    <row r="73" spans="2:10" ht="17.25" customHeight="1">
      <c r="B73" s="157"/>
      <c r="C73" s="157"/>
      <c r="D73" s="157"/>
      <c r="E73" s="157"/>
      <c r="F73" s="157"/>
      <c r="G73" s="157"/>
      <c r="H73" s="157"/>
      <c r="I73" s="157"/>
      <c r="J73" s="157"/>
    </row>
    <row r="74" spans="2:10" ht="17.25" customHeight="1">
      <c r="B74" s="157"/>
      <c r="C74" s="157"/>
      <c r="D74" s="157"/>
      <c r="E74" s="157"/>
      <c r="F74" s="157"/>
      <c r="G74" s="157"/>
      <c r="H74" s="157"/>
      <c r="I74" s="157"/>
      <c r="J74" s="157"/>
    </row>
    <row r="75" spans="2:10" ht="17.25" customHeight="1">
      <c r="B75" s="157"/>
      <c r="C75" s="157"/>
      <c r="D75" s="157"/>
      <c r="E75" s="157"/>
      <c r="F75" s="157"/>
      <c r="G75" s="157"/>
      <c r="H75" s="157"/>
      <c r="I75" s="157"/>
      <c r="J75" s="157"/>
    </row>
    <row r="76" spans="2:10" ht="17.25" customHeight="1">
      <c r="B76" s="157"/>
      <c r="C76" s="157"/>
      <c r="D76" s="157"/>
      <c r="E76" s="157"/>
      <c r="F76" s="157"/>
      <c r="G76" s="157"/>
      <c r="H76" s="157"/>
      <c r="I76" s="157"/>
      <c r="J76" s="157"/>
    </row>
    <row r="77" spans="2:10" ht="17.25" customHeight="1">
      <c r="B77" s="157"/>
      <c r="C77" s="157"/>
      <c r="D77" s="157"/>
      <c r="E77" s="157"/>
      <c r="F77" s="157"/>
      <c r="G77" s="157"/>
      <c r="H77" s="157"/>
      <c r="I77" s="157"/>
      <c r="J77" s="157"/>
    </row>
    <row r="78" spans="2:10" ht="17.25" customHeight="1">
      <c r="B78" s="157"/>
      <c r="C78" s="157"/>
      <c r="D78" s="157"/>
      <c r="E78" s="157"/>
      <c r="F78" s="157"/>
      <c r="G78" s="157"/>
      <c r="H78" s="157"/>
      <c r="I78" s="157"/>
      <c r="J78" s="157"/>
    </row>
    <row r="79" spans="2:10" ht="17.25" customHeight="1">
      <c r="B79" s="157"/>
      <c r="C79" s="157"/>
      <c r="D79" s="157"/>
      <c r="E79" s="157"/>
      <c r="F79" s="157"/>
      <c r="G79" s="157"/>
      <c r="H79" s="157"/>
      <c r="I79" s="157"/>
      <c r="J79" s="157"/>
    </row>
    <row r="80" spans="2:10" ht="17.25" customHeight="1">
      <c r="B80" s="157"/>
      <c r="C80" s="157"/>
      <c r="D80" s="157"/>
      <c r="E80" s="157"/>
      <c r="F80" s="157"/>
      <c r="G80" s="157"/>
      <c r="H80" s="157"/>
      <c r="I80" s="157"/>
      <c r="J80" s="157"/>
    </row>
    <row r="81" spans="2:10" ht="17.25" customHeight="1">
      <c r="B81" s="157"/>
      <c r="C81" s="157"/>
      <c r="D81" s="157"/>
      <c r="E81" s="157"/>
      <c r="F81" s="157"/>
      <c r="G81" s="157"/>
      <c r="H81" s="157"/>
      <c r="I81" s="157"/>
      <c r="J81" s="157"/>
    </row>
    <row r="82" spans="2:10" ht="17.25" customHeight="1">
      <c r="B82" s="157"/>
      <c r="C82" s="157"/>
      <c r="D82" s="157"/>
      <c r="E82" s="157"/>
      <c r="F82" s="157"/>
      <c r="G82" s="157"/>
      <c r="H82" s="157"/>
      <c r="I82" s="157"/>
      <c r="J82" s="157"/>
    </row>
    <row r="83" spans="2:10" ht="17.25" customHeight="1">
      <c r="B83" s="157"/>
      <c r="C83" s="157"/>
      <c r="D83" s="157"/>
      <c r="E83" s="157"/>
      <c r="F83" s="157"/>
      <c r="G83" s="157"/>
      <c r="H83" s="157"/>
      <c r="I83" s="157"/>
      <c r="J83" s="157"/>
    </row>
    <row r="84" spans="2:10" ht="17.25" customHeight="1">
      <c r="B84" s="157"/>
      <c r="C84" s="157"/>
      <c r="D84" s="157"/>
      <c r="E84" s="157"/>
      <c r="F84" s="157"/>
      <c r="G84" s="157"/>
      <c r="H84" s="157"/>
      <c r="I84" s="157"/>
      <c r="J84" s="157"/>
    </row>
    <row r="85" spans="2:10" ht="17.25" customHeight="1">
      <c r="B85" s="157"/>
      <c r="C85" s="157"/>
      <c r="D85" s="157"/>
      <c r="E85" s="157"/>
      <c r="F85" s="157"/>
      <c r="G85" s="157"/>
      <c r="H85" s="157"/>
      <c r="I85" s="157"/>
      <c r="J85" s="157"/>
    </row>
    <row r="86" spans="2:10" ht="17.25" customHeight="1">
      <c r="B86" s="157"/>
      <c r="C86" s="157"/>
      <c r="D86" s="157"/>
      <c r="E86" s="157"/>
      <c r="F86" s="157"/>
      <c r="G86" s="157"/>
      <c r="H86" s="157"/>
      <c r="I86" s="157"/>
      <c r="J86" s="157"/>
    </row>
    <row r="87" spans="2:10" ht="17.25" customHeight="1">
      <c r="B87" s="157"/>
      <c r="C87" s="157"/>
      <c r="D87" s="157"/>
      <c r="E87" s="157"/>
      <c r="F87" s="157"/>
      <c r="G87" s="157"/>
      <c r="H87" s="157"/>
      <c r="I87" s="157"/>
      <c r="J87" s="157"/>
    </row>
    <row r="88" spans="2:10" ht="17.25" customHeight="1">
      <c r="B88" s="157"/>
      <c r="C88" s="157"/>
      <c r="D88" s="157"/>
      <c r="E88" s="157"/>
      <c r="F88" s="157"/>
      <c r="G88" s="157"/>
      <c r="H88" s="157"/>
      <c r="I88" s="157"/>
      <c r="J88" s="157"/>
    </row>
    <row r="89" spans="2:10" ht="17.25" customHeight="1">
      <c r="B89" s="157"/>
      <c r="C89" s="157"/>
      <c r="D89" s="157"/>
      <c r="E89" s="157"/>
      <c r="F89" s="157"/>
      <c r="G89" s="157"/>
      <c r="H89" s="157"/>
      <c r="I89" s="157"/>
      <c r="J89" s="157"/>
    </row>
    <row r="90" spans="2:10" ht="17.25" customHeight="1">
      <c r="B90" s="157"/>
      <c r="C90" s="157"/>
      <c r="D90" s="157"/>
      <c r="E90" s="157"/>
      <c r="F90" s="157"/>
      <c r="G90" s="157"/>
      <c r="H90" s="157"/>
      <c r="I90" s="157"/>
      <c r="J90" s="157"/>
    </row>
    <row r="91" spans="2:10" ht="17.25" customHeight="1">
      <c r="B91" s="157"/>
      <c r="C91" s="157"/>
      <c r="D91" s="157"/>
      <c r="E91" s="157"/>
      <c r="F91" s="157"/>
      <c r="G91" s="157"/>
      <c r="H91" s="157"/>
      <c r="I91" s="157"/>
      <c r="J91" s="157"/>
    </row>
    <row r="92" spans="2:10" ht="17.25" customHeight="1">
      <c r="B92" s="157"/>
      <c r="C92" s="157"/>
      <c r="D92" s="157"/>
      <c r="E92" s="157"/>
      <c r="F92" s="157"/>
      <c r="G92" s="157"/>
      <c r="H92" s="157"/>
      <c r="I92" s="157"/>
      <c r="J92" s="157"/>
    </row>
    <row r="93" spans="2:10" ht="17.25" customHeight="1">
      <c r="B93" s="157"/>
      <c r="C93" s="157"/>
      <c r="D93" s="157"/>
      <c r="E93" s="157"/>
      <c r="F93" s="157"/>
      <c r="G93" s="157"/>
      <c r="H93" s="157"/>
      <c r="I93" s="157"/>
      <c r="J93" s="157"/>
    </row>
    <row r="94" spans="2:10" ht="17.25" customHeight="1">
      <c r="B94" s="157"/>
      <c r="C94" s="157"/>
      <c r="D94" s="157"/>
      <c r="E94" s="157"/>
      <c r="F94" s="157"/>
      <c r="G94" s="157"/>
      <c r="H94" s="157"/>
      <c r="I94" s="157"/>
      <c r="J94" s="157"/>
    </row>
    <row r="95" spans="2:10" ht="17.25" customHeight="1">
      <c r="B95" s="157"/>
      <c r="C95" s="157"/>
      <c r="D95" s="157"/>
      <c r="E95" s="157"/>
      <c r="F95" s="157"/>
      <c r="G95" s="157"/>
      <c r="H95" s="157"/>
      <c r="I95" s="157"/>
      <c r="J95" s="157"/>
    </row>
    <row r="96" spans="2:10" ht="17.25" customHeight="1">
      <c r="B96" s="157"/>
      <c r="C96" s="157"/>
      <c r="D96" s="157"/>
      <c r="E96" s="157"/>
      <c r="F96" s="157"/>
      <c r="G96" s="157"/>
      <c r="H96" s="157"/>
      <c r="I96" s="157"/>
      <c r="J96" s="157"/>
    </row>
    <row r="97" spans="2:10" ht="17.25" customHeight="1">
      <c r="B97" s="157"/>
      <c r="C97" s="157"/>
      <c r="D97" s="157"/>
      <c r="E97" s="157"/>
      <c r="F97" s="157"/>
      <c r="G97" s="157"/>
      <c r="H97" s="157"/>
      <c r="I97" s="157"/>
      <c r="J97" s="157"/>
    </row>
    <row r="98" spans="2:10" ht="17.25" customHeight="1">
      <c r="B98" s="157"/>
      <c r="C98" s="157"/>
      <c r="D98" s="157"/>
      <c r="E98" s="157"/>
      <c r="F98" s="157"/>
      <c r="G98" s="157"/>
      <c r="H98" s="157"/>
      <c r="I98" s="157"/>
      <c r="J98" s="157"/>
    </row>
    <row r="99" spans="2:10" ht="17.25" customHeight="1">
      <c r="B99" s="157"/>
      <c r="C99" s="157"/>
      <c r="D99" s="157"/>
      <c r="E99" s="157"/>
      <c r="F99" s="157"/>
      <c r="G99" s="157"/>
      <c r="H99" s="157"/>
      <c r="I99" s="157"/>
      <c r="J99" s="157"/>
    </row>
    <row r="100" spans="2:10" ht="17.25" customHeight="1">
      <c r="B100" s="157"/>
      <c r="C100" s="157"/>
      <c r="D100" s="157"/>
      <c r="E100" s="157"/>
      <c r="F100" s="157"/>
      <c r="G100" s="157"/>
      <c r="H100" s="157"/>
      <c r="I100" s="157"/>
      <c r="J100" s="157"/>
    </row>
    <row r="101" spans="2:10" ht="17.25" customHeight="1">
      <c r="B101" s="157"/>
      <c r="C101" s="157"/>
      <c r="D101" s="157"/>
      <c r="E101" s="157"/>
      <c r="F101" s="157"/>
      <c r="G101" s="157"/>
      <c r="H101" s="157"/>
      <c r="I101" s="157"/>
      <c r="J101" s="157"/>
    </row>
    <row r="102" spans="2:10" ht="17.25" customHeight="1">
      <c r="B102" s="157"/>
      <c r="C102" s="157"/>
      <c r="D102" s="157"/>
      <c r="E102" s="157"/>
      <c r="F102" s="157"/>
      <c r="G102" s="157"/>
      <c r="H102" s="157"/>
      <c r="I102" s="157"/>
      <c r="J102" s="157"/>
    </row>
    <row r="103" spans="2:10" ht="17.25" customHeight="1">
      <c r="B103" s="157"/>
      <c r="C103" s="157"/>
      <c r="D103" s="157"/>
      <c r="E103" s="157"/>
      <c r="F103" s="157"/>
      <c r="G103" s="157"/>
      <c r="H103" s="157"/>
      <c r="I103" s="157"/>
      <c r="J103" s="157"/>
    </row>
    <row r="104" spans="2:10" ht="17.25" customHeight="1">
      <c r="B104" s="157"/>
      <c r="C104" s="157"/>
      <c r="D104" s="157"/>
      <c r="E104" s="157"/>
      <c r="F104" s="157"/>
      <c r="G104" s="157"/>
      <c r="H104" s="157"/>
      <c r="I104" s="157"/>
      <c r="J104" s="157"/>
    </row>
    <row r="105" spans="2:10" ht="17.25" customHeight="1">
      <c r="B105" s="157"/>
      <c r="C105" s="157"/>
      <c r="D105" s="157"/>
      <c r="E105" s="157"/>
      <c r="F105" s="157"/>
      <c r="G105" s="157"/>
      <c r="H105" s="157"/>
      <c r="I105" s="157"/>
      <c r="J105" s="157"/>
    </row>
    <row r="106" spans="2:10" ht="17.25" customHeight="1">
      <c r="B106" s="157"/>
      <c r="C106" s="157"/>
      <c r="D106" s="157"/>
      <c r="E106" s="157"/>
      <c r="F106" s="157"/>
      <c r="G106" s="157"/>
      <c r="H106" s="157"/>
      <c r="I106" s="157"/>
      <c r="J106" s="157"/>
    </row>
    <row r="107" spans="2:10" ht="17.25" customHeight="1">
      <c r="B107" s="157"/>
      <c r="C107" s="157"/>
      <c r="D107" s="157"/>
      <c r="E107" s="157"/>
      <c r="F107" s="157"/>
      <c r="G107" s="157"/>
      <c r="H107" s="157"/>
      <c r="I107" s="157"/>
      <c r="J107" s="157"/>
    </row>
    <row r="108" spans="2:10" ht="17.25" customHeight="1">
      <c r="B108" s="157"/>
      <c r="C108" s="157"/>
      <c r="D108" s="157"/>
      <c r="E108" s="157"/>
      <c r="F108" s="157"/>
      <c r="G108" s="157"/>
      <c r="H108" s="157"/>
      <c r="I108" s="157"/>
      <c r="J108" s="157"/>
    </row>
    <row r="109" spans="2:10" ht="17.25" customHeight="1">
      <c r="B109" s="157"/>
      <c r="C109" s="157"/>
      <c r="D109" s="157"/>
      <c r="E109" s="157"/>
      <c r="F109" s="157"/>
      <c r="G109" s="157"/>
      <c r="H109" s="157"/>
      <c r="I109" s="157"/>
      <c r="J109" s="157"/>
    </row>
    <row r="110" spans="2:10" ht="17.25" customHeight="1">
      <c r="B110" s="157"/>
      <c r="C110" s="157"/>
      <c r="D110" s="157"/>
      <c r="E110" s="157"/>
      <c r="F110" s="157"/>
      <c r="G110" s="157"/>
      <c r="H110" s="157"/>
      <c r="I110" s="157"/>
      <c r="J110" s="157"/>
    </row>
    <row r="111" spans="2:10" ht="17.25" customHeight="1">
      <c r="B111" s="157"/>
      <c r="C111" s="157"/>
      <c r="D111" s="157"/>
      <c r="E111" s="157"/>
      <c r="F111" s="157"/>
      <c r="G111" s="157"/>
      <c r="H111" s="157"/>
      <c r="I111" s="157"/>
      <c r="J111" s="157"/>
    </row>
    <row r="112" spans="2:10" ht="17.25" customHeight="1">
      <c r="B112" s="157"/>
      <c r="C112" s="157"/>
      <c r="D112" s="157"/>
      <c r="E112" s="157"/>
      <c r="F112" s="157"/>
      <c r="G112" s="157"/>
      <c r="H112" s="157"/>
      <c r="I112" s="157"/>
      <c r="J112" s="157"/>
    </row>
    <row r="113" spans="2:10" ht="17.25" customHeight="1">
      <c r="B113" s="157"/>
      <c r="C113" s="157"/>
      <c r="D113" s="157"/>
      <c r="E113" s="157"/>
      <c r="F113" s="157"/>
      <c r="G113" s="157"/>
      <c r="H113" s="157"/>
      <c r="I113" s="157"/>
      <c r="J113" s="157"/>
    </row>
    <row r="114" spans="2:10" ht="17.25" customHeight="1">
      <c r="B114" s="157"/>
      <c r="C114" s="157"/>
      <c r="D114" s="157"/>
      <c r="E114" s="157"/>
      <c r="F114" s="157"/>
      <c r="G114" s="157"/>
      <c r="H114" s="157"/>
      <c r="I114" s="157"/>
      <c r="J114" s="157"/>
    </row>
    <row r="115" spans="2:10" ht="17.25" customHeight="1">
      <c r="B115" s="157"/>
      <c r="C115" s="157"/>
      <c r="D115" s="157"/>
      <c r="E115" s="157"/>
      <c r="F115" s="157"/>
      <c r="G115" s="157"/>
      <c r="H115" s="157"/>
      <c r="I115" s="157"/>
      <c r="J115" s="157"/>
    </row>
    <row r="116" spans="2:10" ht="17.25" customHeight="1">
      <c r="B116" s="157"/>
      <c r="C116" s="157"/>
      <c r="D116" s="157"/>
      <c r="E116" s="157"/>
      <c r="F116" s="157"/>
      <c r="G116" s="157"/>
      <c r="H116" s="157"/>
      <c r="I116" s="157"/>
      <c r="J116" s="157"/>
    </row>
    <row r="117" spans="2:10" ht="17.25" customHeight="1">
      <c r="B117" s="157"/>
      <c r="C117" s="157"/>
      <c r="D117" s="157"/>
      <c r="E117" s="157"/>
      <c r="F117" s="157"/>
      <c r="G117" s="157"/>
      <c r="H117" s="157"/>
      <c r="I117" s="157"/>
      <c r="J117" s="157"/>
    </row>
    <row r="118" spans="2:10" ht="17.25" customHeight="1">
      <c r="B118" s="157"/>
      <c r="C118" s="157"/>
      <c r="D118" s="157"/>
      <c r="E118" s="157"/>
      <c r="F118" s="157"/>
      <c r="G118" s="157"/>
      <c r="H118" s="157"/>
      <c r="I118" s="157"/>
      <c r="J118" s="157"/>
    </row>
    <row r="119" spans="2:10" ht="17.25" customHeight="1">
      <c r="B119" s="157"/>
      <c r="C119" s="157"/>
      <c r="D119" s="157"/>
      <c r="E119" s="157"/>
      <c r="F119" s="157"/>
      <c r="G119" s="157"/>
      <c r="H119" s="157"/>
      <c r="I119" s="157"/>
      <c r="J119" s="157"/>
    </row>
    <row r="120" spans="2:10" ht="17.25" customHeight="1">
      <c r="B120" s="157"/>
      <c r="C120" s="157"/>
      <c r="D120" s="157"/>
      <c r="E120" s="157"/>
      <c r="F120" s="157"/>
      <c r="G120" s="157"/>
      <c r="H120" s="157"/>
      <c r="I120" s="157"/>
      <c r="J120" s="157"/>
    </row>
    <row r="121" spans="2:10" ht="17.25" customHeight="1">
      <c r="B121" s="157"/>
      <c r="C121" s="157"/>
      <c r="D121" s="157"/>
      <c r="E121" s="157"/>
      <c r="F121" s="157"/>
      <c r="G121" s="157"/>
      <c r="H121" s="157"/>
      <c r="I121" s="157"/>
      <c r="J121" s="157"/>
    </row>
    <row r="122" spans="2:10" ht="17.25" customHeight="1">
      <c r="B122" s="157"/>
      <c r="C122" s="157"/>
      <c r="D122" s="157"/>
      <c r="E122" s="157"/>
      <c r="F122" s="157"/>
      <c r="G122" s="157"/>
      <c r="H122" s="157"/>
      <c r="I122" s="157"/>
      <c r="J122" s="157"/>
    </row>
    <row r="123" spans="2:10" ht="17.25" customHeight="1">
      <c r="B123" s="157"/>
      <c r="C123" s="157"/>
      <c r="D123" s="157"/>
      <c r="E123" s="157"/>
      <c r="F123" s="157"/>
      <c r="G123" s="157"/>
      <c r="H123" s="157"/>
      <c r="I123" s="157"/>
      <c r="J123" s="157"/>
    </row>
    <row r="124" spans="2:10" ht="17.25" customHeight="1">
      <c r="B124" s="157"/>
      <c r="C124" s="157"/>
      <c r="D124" s="157"/>
      <c r="E124" s="157"/>
      <c r="F124" s="157"/>
      <c r="G124" s="157"/>
      <c r="H124" s="157"/>
      <c r="I124" s="157"/>
      <c r="J124" s="157"/>
    </row>
    <row r="125" spans="2:10" ht="17.25" customHeight="1"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2:10" ht="17.25" customHeight="1">
      <c r="B126" s="157"/>
      <c r="C126" s="157"/>
      <c r="D126" s="157"/>
      <c r="E126" s="157"/>
      <c r="F126" s="157"/>
      <c r="G126" s="157"/>
      <c r="H126" s="157"/>
      <c r="I126" s="157"/>
      <c r="J126" s="157"/>
    </row>
    <row r="127" spans="2:10" ht="17.25" customHeight="1">
      <c r="B127" s="157"/>
      <c r="C127" s="157"/>
      <c r="D127" s="157"/>
      <c r="E127" s="157"/>
      <c r="F127" s="157"/>
      <c r="G127" s="157"/>
      <c r="H127" s="157"/>
      <c r="I127" s="157"/>
      <c r="J127" s="157"/>
    </row>
    <row r="128" spans="2:10" ht="17.25" customHeight="1">
      <c r="B128" s="157"/>
      <c r="C128" s="157"/>
      <c r="D128" s="157"/>
      <c r="E128" s="157"/>
      <c r="F128" s="157"/>
      <c r="G128" s="157"/>
      <c r="H128" s="157"/>
      <c r="I128" s="157"/>
      <c r="J128" s="157"/>
    </row>
    <row r="129" spans="2:10" ht="17.25" customHeight="1">
      <c r="B129" s="157"/>
      <c r="C129" s="157"/>
      <c r="D129" s="157"/>
      <c r="E129" s="157"/>
      <c r="F129" s="157"/>
      <c r="G129" s="157"/>
      <c r="H129" s="157"/>
      <c r="I129" s="157"/>
      <c r="J129" s="157"/>
    </row>
    <row r="130" spans="2:10" ht="17.25" customHeight="1">
      <c r="B130" s="157"/>
      <c r="C130" s="157"/>
      <c r="D130" s="157"/>
      <c r="E130" s="157"/>
      <c r="F130" s="157"/>
      <c r="G130" s="157"/>
      <c r="H130" s="157"/>
      <c r="I130" s="157"/>
      <c r="J130" s="157"/>
    </row>
    <row r="131" spans="2:10" ht="17.25" customHeight="1">
      <c r="B131" s="157"/>
      <c r="C131" s="157"/>
      <c r="D131" s="157"/>
      <c r="E131" s="157"/>
      <c r="F131" s="157"/>
      <c r="G131" s="157"/>
      <c r="H131" s="157"/>
      <c r="I131" s="157"/>
      <c r="J131" s="157"/>
    </row>
    <row r="132" spans="2:10" ht="17.25" customHeight="1">
      <c r="B132" s="157"/>
      <c r="C132" s="157"/>
      <c r="D132" s="157"/>
      <c r="E132" s="157"/>
      <c r="F132" s="157"/>
      <c r="G132" s="157"/>
      <c r="H132" s="157"/>
      <c r="I132" s="157"/>
      <c r="J132" s="157"/>
    </row>
    <row r="133" spans="2:10" ht="17.25" customHeight="1">
      <c r="B133" s="157"/>
      <c r="C133" s="157"/>
      <c r="D133" s="157"/>
      <c r="E133" s="157"/>
      <c r="F133" s="157"/>
      <c r="G133" s="157"/>
      <c r="H133" s="157"/>
      <c r="I133" s="157"/>
      <c r="J133" s="157"/>
    </row>
    <row r="134" spans="2:10" ht="17.25" customHeight="1">
      <c r="B134" s="157"/>
      <c r="C134" s="157"/>
      <c r="D134" s="157"/>
      <c r="E134" s="157"/>
      <c r="F134" s="157"/>
      <c r="G134" s="157"/>
      <c r="H134" s="157"/>
      <c r="I134" s="157"/>
      <c r="J134" s="157"/>
    </row>
    <row r="135" spans="2:10" ht="17.25" customHeight="1">
      <c r="B135" s="157"/>
      <c r="C135" s="157"/>
      <c r="D135" s="157"/>
      <c r="E135" s="157"/>
      <c r="F135" s="157"/>
      <c r="G135" s="157"/>
      <c r="H135" s="157"/>
      <c r="I135" s="157"/>
      <c r="J135" s="157"/>
    </row>
    <row r="136" spans="2:10" ht="17.25" customHeight="1">
      <c r="B136" s="157"/>
      <c r="C136" s="157"/>
      <c r="D136" s="157"/>
      <c r="E136" s="157"/>
      <c r="F136" s="157"/>
      <c r="G136" s="157"/>
      <c r="H136" s="157"/>
      <c r="I136" s="157"/>
      <c r="J136" s="157"/>
    </row>
    <row r="137" spans="2:10" ht="17.25" customHeight="1">
      <c r="B137" s="157"/>
      <c r="C137" s="157"/>
      <c r="D137" s="157"/>
      <c r="E137" s="157"/>
      <c r="F137" s="157"/>
      <c r="G137" s="157"/>
      <c r="H137" s="157"/>
      <c r="I137" s="157"/>
      <c r="J137" s="157"/>
    </row>
    <row r="138" spans="2:10" ht="17.25" customHeight="1">
      <c r="B138" s="157"/>
      <c r="C138" s="157"/>
      <c r="D138" s="157"/>
      <c r="E138" s="157"/>
      <c r="F138" s="157"/>
      <c r="G138" s="157"/>
      <c r="H138" s="157"/>
      <c r="I138" s="157"/>
      <c r="J138" s="157"/>
    </row>
    <row r="139" spans="2:10" ht="17.25" customHeight="1">
      <c r="B139" s="157"/>
      <c r="C139" s="157"/>
      <c r="D139" s="157"/>
      <c r="E139" s="157"/>
      <c r="F139" s="157"/>
      <c r="G139" s="157"/>
      <c r="H139" s="157"/>
      <c r="I139" s="157"/>
      <c r="J139" s="157"/>
    </row>
    <row r="140" spans="2:10" ht="17.25" customHeight="1">
      <c r="B140" s="157"/>
      <c r="C140" s="157"/>
      <c r="D140" s="157"/>
      <c r="E140" s="157"/>
      <c r="F140" s="157"/>
      <c r="G140" s="157"/>
      <c r="H140" s="157"/>
      <c r="I140" s="157"/>
      <c r="J140" s="157"/>
    </row>
    <row r="141" spans="2:10" ht="17.25" customHeight="1">
      <c r="B141" s="157"/>
      <c r="C141" s="157"/>
      <c r="D141" s="157"/>
      <c r="E141" s="157"/>
      <c r="F141" s="157"/>
      <c r="G141" s="157"/>
      <c r="H141" s="157"/>
      <c r="I141" s="157"/>
      <c r="J141" s="157"/>
    </row>
    <row r="142" spans="2:10" ht="17.25" customHeight="1">
      <c r="B142" s="157"/>
      <c r="C142" s="157"/>
      <c r="D142" s="157"/>
      <c r="E142" s="157"/>
      <c r="F142" s="157"/>
      <c r="G142" s="157"/>
      <c r="H142" s="157"/>
      <c r="I142" s="157"/>
      <c r="J142" s="157"/>
    </row>
    <row r="143" spans="2:10" ht="17.25" customHeight="1">
      <c r="B143" s="157"/>
      <c r="C143" s="157"/>
      <c r="D143" s="157"/>
      <c r="E143" s="157"/>
      <c r="F143" s="157"/>
      <c r="G143" s="157"/>
      <c r="H143" s="157"/>
      <c r="I143" s="157"/>
      <c r="J143" s="157"/>
    </row>
    <row r="144" spans="2:10" ht="17.25" customHeight="1">
      <c r="B144" s="157"/>
      <c r="C144" s="157"/>
      <c r="D144" s="157"/>
      <c r="E144" s="157"/>
      <c r="F144" s="157"/>
      <c r="G144" s="157"/>
      <c r="H144" s="157"/>
      <c r="I144" s="157"/>
      <c r="J144" s="157"/>
    </row>
    <row r="145" spans="2:10" ht="17.25" customHeight="1">
      <c r="B145" s="157"/>
      <c r="C145" s="157"/>
      <c r="D145" s="157"/>
      <c r="E145" s="157"/>
      <c r="F145" s="157"/>
      <c r="G145" s="157"/>
      <c r="H145" s="157"/>
      <c r="I145" s="157"/>
      <c r="J145" s="157"/>
    </row>
    <row r="146" spans="2:10" ht="17.25" customHeight="1">
      <c r="B146" s="157"/>
      <c r="C146" s="157"/>
      <c r="D146" s="157"/>
      <c r="E146" s="157"/>
      <c r="F146" s="157"/>
      <c r="G146" s="157"/>
      <c r="H146" s="157"/>
      <c r="I146" s="157"/>
      <c r="J146" s="157"/>
    </row>
    <row r="147" spans="2:10" ht="17.25" customHeight="1">
      <c r="B147" s="157"/>
      <c r="C147" s="157"/>
      <c r="D147" s="157"/>
      <c r="E147" s="157"/>
      <c r="F147" s="157"/>
      <c r="G147" s="157"/>
      <c r="H147" s="157"/>
      <c r="I147" s="157"/>
      <c r="J147" s="157"/>
    </row>
    <row r="148" spans="2:10" ht="17.25" customHeight="1">
      <c r="B148" s="157"/>
      <c r="C148" s="157"/>
      <c r="D148" s="157"/>
      <c r="E148" s="157"/>
      <c r="F148" s="157"/>
      <c r="G148" s="157"/>
      <c r="H148" s="157"/>
      <c r="I148" s="157"/>
      <c r="J148" s="157"/>
    </row>
    <row r="149" spans="2:10" ht="17.25" customHeight="1">
      <c r="B149" s="157"/>
      <c r="C149" s="157"/>
      <c r="D149" s="157"/>
      <c r="E149" s="157"/>
      <c r="F149" s="157"/>
      <c r="G149" s="157"/>
      <c r="H149" s="157"/>
      <c r="I149" s="157"/>
      <c r="J149" s="157"/>
    </row>
    <row r="150" spans="2:10" ht="17.25" customHeight="1">
      <c r="B150" s="157"/>
      <c r="C150" s="157"/>
      <c r="D150" s="157"/>
      <c r="E150" s="157"/>
      <c r="F150" s="157"/>
      <c r="G150" s="157"/>
      <c r="H150" s="157"/>
      <c r="I150" s="157"/>
      <c r="J150" s="157"/>
    </row>
    <row r="151" spans="2:10" ht="17.25" customHeight="1">
      <c r="B151" s="157"/>
      <c r="C151" s="157"/>
      <c r="D151" s="157"/>
      <c r="E151" s="157"/>
      <c r="F151" s="157"/>
      <c r="G151" s="157"/>
      <c r="H151" s="157"/>
      <c r="I151" s="157"/>
      <c r="J151" s="157"/>
    </row>
    <row r="152" spans="2:10" ht="17.25" customHeight="1">
      <c r="B152" s="157"/>
      <c r="C152" s="157"/>
      <c r="D152" s="157"/>
      <c r="E152" s="157"/>
      <c r="F152" s="157"/>
      <c r="G152" s="157"/>
      <c r="H152" s="157"/>
      <c r="I152" s="157"/>
      <c r="J152" s="157"/>
    </row>
    <row r="153" spans="2:10" ht="17.25" customHeight="1">
      <c r="B153" s="157"/>
      <c r="C153" s="157"/>
      <c r="D153" s="157"/>
      <c r="E153" s="157"/>
      <c r="F153" s="157"/>
      <c r="G153" s="157"/>
      <c r="H153" s="157"/>
      <c r="I153" s="157"/>
      <c r="J153" s="157"/>
    </row>
    <row r="154" spans="2:10" ht="17.25" customHeight="1">
      <c r="B154" s="157"/>
      <c r="C154" s="157"/>
      <c r="D154" s="157"/>
      <c r="E154" s="157"/>
      <c r="F154" s="157"/>
      <c r="G154" s="157"/>
      <c r="H154" s="157"/>
      <c r="I154" s="157"/>
      <c r="J154" s="157"/>
    </row>
    <row r="155" spans="2:10" ht="17.25" customHeight="1">
      <c r="B155" s="157"/>
      <c r="C155" s="157"/>
      <c r="D155" s="157"/>
      <c r="E155" s="157"/>
      <c r="F155" s="157"/>
      <c r="G155" s="157"/>
      <c r="H155" s="157"/>
      <c r="I155" s="157"/>
      <c r="J155" s="157"/>
    </row>
    <row r="156" spans="2:10" ht="17.25" customHeight="1">
      <c r="B156" s="157"/>
      <c r="C156" s="157"/>
      <c r="D156" s="157"/>
      <c r="E156" s="157"/>
      <c r="F156" s="157"/>
      <c r="G156" s="157"/>
      <c r="H156" s="157"/>
      <c r="I156" s="157"/>
      <c r="J156" s="157"/>
    </row>
    <row r="157" spans="2:10" ht="17.25" customHeight="1">
      <c r="B157" s="157"/>
      <c r="C157" s="157"/>
      <c r="D157" s="157"/>
      <c r="E157" s="157"/>
      <c r="F157" s="157"/>
      <c r="G157" s="157"/>
      <c r="H157" s="157"/>
      <c r="I157" s="157"/>
      <c r="J157" s="157"/>
    </row>
    <row r="158" spans="2:10" ht="17.25" customHeight="1">
      <c r="B158" s="157"/>
      <c r="C158" s="157"/>
      <c r="D158" s="157"/>
      <c r="E158" s="157"/>
      <c r="F158" s="157"/>
      <c r="G158" s="157"/>
      <c r="H158" s="157"/>
      <c r="I158" s="157"/>
      <c r="J158" s="157"/>
    </row>
    <row r="159" spans="2:10" ht="17.25" customHeight="1"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2:10" ht="17.25" customHeight="1"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2:10" ht="17.25" customHeight="1">
      <c r="B161" s="157"/>
      <c r="C161" s="157"/>
      <c r="D161" s="157"/>
      <c r="E161" s="157"/>
      <c r="F161" s="157"/>
      <c r="G161" s="157"/>
      <c r="H161" s="157"/>
      <c r="I161" s="157"/>
      <c r="J161" s="157"/>
    </row>
    <row r="162" spans="2:10" ht="17.25" customHeight="1">
      <c r="B162" s="157"/>
      <c r="C162" s="157"/>
      <c r="D162" s="157"/>
      <c r="E162" s="157"/>
      <c r="F162" s="157"/>
      <c r="G162" s="157"/>
      <c r="H162" s="157"/>
      <c r="I162" s="157"/>
      <c r="J162" s="157"/>
    </row>
    <row r="163" spans="2:10" ht="17.25" customHeight="1">
      <c r="B163" s="157"/>
      <c r="C163" s="157"/>
      <c r="D163" s="157"/>
      <c r="E163" s="157"/>
      <c r="F163" s="157"/>
      <c r="G163" s="157"/>
      <c r="H163" s="157"/>
      <c r="I163" s="157"/>
      <c r="J163" s="157"/>
    </row>
    <row r="164" spans="2:10" ht="17.25" customHeight="1">
      <c r="B164" s="157"/>
      <c r="C164" s="157"/>
      <c r="D164" s="157"/>
      <c r="E164" s="157"/>
      <c r="F164" s="157"/>
      <c r="G164" s="157"/>
      <c r="H164" s="157"/>
      <c r="I164" s="157"/>
      <c r="J164" s="157"/>
    </row>
    <row r="165" spans="2:10" ht="17.25" customHeight="1">
      <c r="B165" s="157"/>
      <c r="C165" s="157"/>
      <c r="D165" s="157"/>
      <c r="E165" s="157"/>
      <c r="F165" s="157"/>
      <c r="G165" s="157"/>
      <c r="H165" s="157"/>
      <c r="I165" s="157"/>
      <c r="J165" s="157"/>
    </row>
    <row r="166" spans="2:10" ht="17.25" customHeight="1">
      <c r="B166" s="157"/>
      <c r="C166" s="157"/>
      <c r="D166" s="157"/>
      <c r="E166" s="157"/>
      <c r="F166" s="157"/>
      <c r="G166" s="157"/>
      <c r="H166" s="157"/>
      <c r="I166" s="157"/>
      <c r="J166" s="157"/>
    </row>
    <row r="167" spans="2:10" ht="17.25" customHeight="1">
      <c r="B167" s="157"/>
      <c r="C167" s="157"/>
      <c r="D167" s="157"/>
      <c r="E167" s="157"/>
      <c r="F167" s="157"/>
      <c r="G167" s="157"/>
      <c r="H167" s="157"/>
      <c r="I167" s="157"/>
      <c r="J167" s="157"/>
    </row>
    <row r="168" spans="2:10" ht="17.25" customHeight="1">
      <c r="B168" s="157"/>
      <c r="C168" s="157"/>
      <c r="D168" s="157"/>
      <c r="E168" s="157"/>
      <c r="F168" s="157"/>
      <c r="G168" s="157"/>
      <c r="H168" s="157"/>
      <c r="I168" s="157"/>
      <c r="J168" s="157"/>
    </row>
    <row r="169" spans="2:10" ht="17.25" customHeight="1">
      <c r="B169" s="157"/>
      <c r="C169" s="157"/>
      <c r="D169" s="157"/>
      <c r="E169" s="157"/>
      <c r="F169" s="157"/>
      <c r="G169" s="157"/>
      <c r="H169" s="157"/>
      <c r="I169" s="157"/>
      <c r="J169" s="157"/>
    </row>
    <row r="170" spans="2:10" ht="17.25" customHeight="1">
      <c r="B170" s="157"/>
      <c r="C170" s="157"/>
      <c r="D170" s="157"/>
      <c r="E170" s="157"/>
      <c r="F170" s="157"/>
      <c r="G170" s="157"/>
      <c r="H170" s="157"/>
      <c r="I170" s="157"/>
      <c r="J170" s="157"/>
    </row>
    <row r="171" spans="2:10" ht="17.25" customHeight="1">
      <c r="B171" s="157"/>
      <c r="C171" s="157"/>
      <c r="D171" s="157"/>
      <c r="E171" s="157"/>
      <c r="F171" s="157"/>
      <c r="G171" s="157"/>
      <c r="H171" s="157"/>
      <c r="I171" s="157"/>
      <c r="J171" s="157"/>
    </row>
    <row r="172" spans="2:10" ht="17.25" customHeight="1">
      <c r="B172" s="157"/>
      <c r="C172" s="157"/>
      <c r="D172" s="157"/>
      <c r="E172" s="157"/>
      <c r="F172" s="157"/>
      <c r="G172" s="157"/>
      <c r="H172" s="157"/>
      <c r="I172" s="157"/>
      <c r="J172" s="157"/>
    </row>
    <row r="173" spans="2:10" ht="17.25" customHeight="1">
      <c r="B173" s="157"/>
      <c r="C173" s="157"/>
      <c r="D173" s="157"/>
      <c r="E173" s="157"/>
      <c r="F173" s="157"/>
      <c r="G173" s="157"/>
      <c r="H173" s="157"/>
      <c r="I173" s="157"/>
      <c r="J173" s="157"/>
    </row>
    <row r="174" spans="2:10" ht="17.25" customHeight="1">
      <c r="B174" s="157"/>
      <c r="C174" s="157"/>
      <c r="D174" s="157"/>
      <c r="E174" s="157"/>
      <c r="F174" s="157"/>
      <c r="G174" s="157"/>
      <c r="H174" s="157"/>
      <c r="I174" s="157"/>
      <c r="J174" s="157"/>
    </row>
    <row r="175" spans="2:10" ht="17.25" customHeight="1">
      <c r="B175" s="157"/>
      <c r="C175" s="157"/>
      <c r="D175" s="157"/>
      <c r="E175" s="157"/>
      <c r="F175" s="157"/>
      <c r="G175" s="157"/>
      <c r="H175" s="157"/>
      <c r="I175" s="157"/>
      <c r="J175" s="157"/>
    </row>
    <row r="176" spans="2:10" ht="17.25" customHeight="1">
      <c r="B176" s="157"/>
      <c r="C176" s="157"/>
      <c r="D176" s="157"/>
      <c r="E176" s="157"/>
      <c r="F176" s="157"/>
      <c r="G176" s="157"/>
      <c r="H176" s="157"/>
      <c r="I176" s="157"/>
      <c r="J176" s="157"/>
    </row>
    <row r="177" spans="2:10" ht="17.25" customHeight="1">
      <c r="B177" s="157"/>
      <c r="C177" s="157"/>
      <c r="D177" s="157"/>
      <c r="E177" s="157"/>
      <c r="F177" s="157"/>
      <c r="G177" s="157"/>
      <c r="H177" s="157"/>
      <c r="I177" s="157"/>
      <c r="J177" s="157"/>
    </row>
    <row r="178" spans="2:10" ht="17.25" customHeight="1">
      <c r="B178" s="157"/>
      <c r="C178" s="157"/>
      <c r="D178" s="157"/>
      <c r="E178" s="157"/>
      <c r="F178" s="157"/>
      <c r="G178" s="157"/>
      <c r="H178" s="157"/>
      <c r="I178" s="157"/>
      <c r="J178" s="157"/>
    </row>
    <row r="179" spans="2:10" ht="17.25" customHeight="1">
      <c r="B179" s="157"/>
      <c r="C179" s="157"/>
      <c r="D179" s="157"/>
      <c r="E179" s="157"/>
      <c r="F179" s="157"/>
      <c r="G179" s="157"/>
      <c r="H179" s="157"/>
      <c r="I179" s="157"/>
      <c r="J179" s="157"/>
    </row>
    <row r="180" spans="2:10" ht="17.25" customHeight="1">
      <c r="B180" s="157"/>
      <c r="C180" s="157"/>
      <c r="D180" s="157"/>
      <c r="E180" s="157"/>
      <c r="F180" s="157"/>
      <c r="G180" s="157"/>
      <c r="H180" s="157"/>
      <c r="I180" s="157"/>
      <c r="J180" s="157"/>
    </row>
    <row r="181" spans="2:10" ht="17.25" customHeight="1">
      <c r="B181" s="157"/>
      <c r="C181" s="157"/>
      <c r="D181" s="157"/>
      <c r="E181" s="157"/>
      <c r="F181" s="157"/>
      <c r="G181" s="157"/>
      <c r="H181" s="157"/>
      <c r="I181" s="157"/>
      <c r="J181" s="157"/>
    </row>
    <row r="182" spans="2:10" ht="17.25" customHeight="1">
      <c r="B182" s="157"/>
      <c r="C182" s="157"/>
      <c r="D182" s="157"/>
      <c r="E182" s="157"/>
      <c r="F182" s="157"/>
      <c r="G182" s="157"/>
      <c r="H182" s="157"/>
      <c r="I182" s="157"/>
      <c r="J182" s="157"/>
    </row>
    <row r="183" spans="2:10" ht="17.25" customHeight="1">
      <c r="B183" s="157"/>
      <c r="C183" s="157"/>
      <c r="D183" s="157"/>
      <c r="E183" s="157"/>
      <c r="F183" s="157"/>
      <c r="G183" s="157"/>
      <c r="H183" s="157"/>
      <c r="I183" s="157"/>
      <c r="J183" s="157"/>
    </row>
    <row r="184" spans="2:10" ht="17.25" customHeight="1">
      <c r="B184" s="157"/>
      <c r="C184" s="157"/>
      <c r="D184" s="157"/>
      <c r="E184" s="157"/>
      <c r="F184" s="157"/>
      <c r="G184" s="157"/>
      <c r="H184" s="157"/>
      <c r="I184" s="157"/>
      <c r="J184" s="157"/>
    </row>
    <row r="185" spans="2:10" ht="17.25" customHeight="1">
      <c r="B185" s="157"/>
      <c r="C185" s="157"/>
      <c r="D185" s="157"/>
      <c r="E185" s="157"/>
      <c r="F185" s="157"/>
      <c r="G185" s="157"/>
      <c r="H185" s="157"/>
      <c r="I185" s="157"/>
      <c r="J185" s="157"/>
    </row>
    <row r="186" spans="2:10" ht="17.25" customHeight="1">
      <c r="B186" s="157"/>
      <c r="C186" s="157"/>
      <c r="D186" s="157"/>
      <c r="E186" s="157"/>
      <c r="F186" s="157"/>
      <c r="G186" s="157"/>
      <c r="H186" s="157"/>
      <c r="I186" s="157"/>
      <c r="J186" s="157"/>
    </row>
    <row r="187" spans="2:10" ht="17.25" customHeight="1">
      <c r="B187" s="157"/>
      <c r="C187" s="157"/>
      <c r="D187" s="157"/>
      <c r="E187" s="157"/>
      <c r="F187" s="157"/>
      <c r="G187" s="157"/>
      <c r="H187" s="157"/>
      <c r="I187" s="157"/>
      <c r="J187" s="157"/>
    </row>
    <row r="188" spans="2:10" ht="17.25" customHeight="1">
      <c r="B188" s="157"/>
      <c r="C188" s="157"/>
      <c r="D188" s="157"/>
      <c r="E188" s="157"/>
      <c r="F188" s="157"/>
      <c r="G188" s="157"/>
      <c r="H188" s="157"/>
      <c r="I188" s="157"/>
      <c r="J188" s="157"/>
    </row>
    <row r="189" spans="2:10" ht="17.25" customHeight="1">
      <c r="B189" s="157"/>
      <c r="C189" s="157"/>
      <c r="D189" s="157"/>
      <c r="E189" s="157"/>
      <c r="F189" s="157"/>
      <c r="G189" s="157"/>
      <c r="H189" s="157"/>
      <c r="I189" s="157"/>
      <c r="J189" s="157"/>
    </row>
    <row r="190" spans="2:10" ht="17.25" customHeight="1">
      <c r="B190" s="157"/>
      <c r="C190" s="157"/>
      <c r="D190" s="157"/>
      <c r="E190" s="157"/>
      <c r="F190" s="157"/>
      <c r="G190" s="157"/>
      <c r="H190" s="157"/>
      <c r="I190" s="157"/>
      <c r="J190" s="157"/>
    </row>
    <row r="191" spans="2:10" ht="17.25" customHeight="1">
      <c r="B191" s="157"/>
      <c r="C191" s="157"/>
      <c r="D191" s="157"/>
      <c r="E191" s="157"/>
      <c r="F191" s="157"/>
      <c r="G191" s="157"/>
      <c r="H191" s="157"/>
      <c r="I191" s="157"/>
      <c r="J191" s="157"/>
    </row>
    <row r="192" spans="2:10" ht="17.25" customHeight="1">
      <c r="B192" s="157"/>
      <c r="C192" s="157"/>
      <c r="D192" s="157"/>
      <c r="E192" s="157"/>
      <c r="F192" s="157"/>
      <c r="G192" s="157"/>
      <c r="H192" s="157"/>
      <c r="I192" s="157"/>
      <c r="J192" s="157"/>
    </row>
    <row r="193" spans="2:10" ht="17.25" customHeight="1">
      <c r="B193" s="157"/>
      <c r="C193" s="157"/>
      <c r="D193" s="157"/>
      <c r="E193" s="157"/>
      <c r="F193" s="157"/>
      <c r="G193" s="157"/>
      <c r="H193" s="157"/>
      <c r="I193" s="157"/>
      <c r="J193" s="157"/>
    </row>
    <row r="194" spans="2:10" ht="17.25" customHeight="1">
      <c r="B194" s="157"/>
      <c r="C194" s="157"/>
      <c r="D194" s="157"/>
      <c r="E194" s="157"/>
      <c r="F194" s="157"/>
      <c r="G194" s="157"/>
      <c r="H194" s="157"/>
      <c r="I194" s="157"/>
      <c r="J194" s="157"/>
    </row>
    <row r="195" spans="2:10" ht="17.25" customHeight="1">
      <c r="B195" s="157"/>
      <c r="C195" s="157"/>
      <c r="D195" s="157"/>
      <c r="E195" s="157"/>
      <c r="F195" s="157"/>
      <c r="G195" s="157"/>
      <c r="H195" s="157"/>
      <c r="I195" s="157"/>
      <c r="J195" s="157"/>
    </row>
    <row r="196" spans="2:10" ht="17.25" customHeight="1">
      <c r="B196" s="157"/>
      <c r="C196" s="157"/>
      <c r="D196" s="157"/>
      <c r="E196" s="157"/>
      <c r="F196" s="157"/>
      <c r="G196" s="157"/>
      <c r="H196" s="157"/>
      <c r="I196" s="157"/>
      <c r="J196" s="157"/>
    </row>
    <row r="197" spans="2:10" ht="17.25" customHeight="1">
      <c r="B197" s="157"/>
      <c r="C197" s="157"/>
      <c r="D197" s="157"/>
      <c r="E197" s="157"/>
      <c r="F197" s="157"/>
      <c r="G197" s="157"/>
      <c r="H197" s="157"/>
      <c r="I197" s="157"/>
      <c r="J197" s="157"/>
    </row>
    <row r="198" spans="2:10" ht="17.25" customHeight="1">
      <c r="B198" s="157"/>
      <c r="C198" s="157"/>
      <c r="D198" s="157"/>
      <c r="E198" s="157"/>
      <c r="F198" s="157"/>
      <c r="G198" s="157"/>
      <c r="H198" s="157"/>
      <c r="I198" s="157"/>
      <c r="J198" s="157"/>
    </row>
    <row r="199" spans="2:10" ht="17.25" customHeight="1">
      <c r="B199" s="157"/>
      <c r="C199" s="157"/>
      <c r="D199" s="157"/>
      <c r="E199" s="157"/>
      <c r="F199" s="157"/>
      <c r="G199" s="157"/>
      <c r="H199" s="157"/>
      <c r="I199" s="157"/>
      <c r="J199" s="157"/>
    </row>
    <row r="200" spans="2:10" ht="17.25" customHeight="1">
      <c r="B200" s="157"/>
      <c r="C200" s="157"/>
      <c r="D200" s="157"/>
      <c r="E200" s="157"/>
      <c r="F200" s="157"/>
      <c r="G200" s="157"/>
      <c r="H200" s="157"/>
      <c r="I200" s="157"/>
      <c r="J200" s="157"/>
    </row>
    <row r="201" spans="2:10" ht="17.25" customHeight="1">
      <c r="B201" s="157"/>
      <c r="C201" s="157"/>
      <c r="D201" s="157"/>
      <c r="E201" s="157"/>
      <c r="F201" s="157"/>
      <c r="G201" s="157"/>
      <c r="H201" s="157"/>
      <c r="I201" s="157"/>
      <c r="J201" s="157"/>
    </row>
    <row r="202" spans="2:10" ht="17.25" customHeight="1">
      <c r="B202" s="157"/>
      <c r="C202" s="157"/>
      <c r="D202" s="157"/>
      <c r="E202" s="157"/>
      <c r="F202" s="157"/>
      <c r="G202" s="157"/>
      <c r="H202" s="157"/>
      <c r="I202" s="157"/>
      <c r="J202" s="157"/>
    </row>
    <row r="203" spans="2:10" ht="17.25" customHeight="1">
      <c r="B203" s="157"/>
      <c r="C203" s="157"/>
      <c r="D203" s="157"/>
      <c r="E203" s="157"/>
      <c r="F203" s="157"/>
      <c r="G203" s="157"/>
      <c r="H203" s="157"/>
      <c r="I203" s="157"/>
      <c r="J203" s="157"/>
    </row>
    <row r="204" spans="2:10" ht="17.25" customHeight="1">
      <c r="B204" s="157"/>
      <c r="C204" s="157"/>
      <c r="D204" s="157"/>
      <c r="E204" s="157"/>
      <c r="F204" s="157"/>
      <c r="G204" s="157"/>
      <c r="H204" s="157"/>
      <c r="I204" s="157"/>
      <c r="J204" s="157"/>
    </row>
    <row r="205" spans="2:10" ht="17.25" customHeight="1">
      <c r="B205" s="157"/>
      <c r="C205" s="157"/>
      <c r="D205" s="157"/>
      <c r="E205" s="157"/>
      <c r="F205" s="157"/>
      <c r="G205" s="157"/>
      <c r="H205" s="157"/>
      <c r="I205" s="157"/>
      <c r="J205" s="157"/>
    </row>
    <row r="206" spans="2:10" ht="17.25" customHeight="1">
      <c r="B206" s="157"/>
      <c r="C206" s="157"/>
      <c r="D206" s="157"/>
      <c r="E206" s="157"/>
      <c r="F206" s="157"/>
      <c r="G206" s="157"/>
      <c r="H206" s="157"/>
      <c r="I206" s="157"/>
      <c r="J206" s="157"/>
    </row>
    <row r="207" spans="2:10" ht="17.25" customHeight="1">
      <c r="B207" s="157"/>
      <c r="C207" s="157"/>
      <c r="D207" s="157"/>
      <c r="E207" s="157"/>
      <c r="F207" s="157"/>
      <c r="G207" s="157"/>
      <c r="H207" s="157"/>
      <c r="I207" s="157"/>
      <c r="J207" s="157"/>
    </row>
    <row r="208" spans="2:10" ht="17.25" customHeight="1">
      <c r="B208" s="157"/>
      <c r="C208" s="157"/>
      <c r="D208" s="157"/>
      <c r="E208" s="157"/>
      <c r="F208" s="157"/>
      <c r="G208" s="157"/>
      <c r="H208" s="157"/>
      <c r="I208" s="157"/>
      <c r="J208" s="157"/>
    </row>
    <row r="209" spans="2:10" ht="17.25" customHeight="1">
      <c r="B209" s="157"/>
      <c r="C209" s="157"/>
      <c r="D209" s="157"/>
      <c r="E209" s="157"/>
      <c r="F209" s="157"/>
      <c r="G209" s="157"/>
      <c r="H209" s="157"/>
      <c r="I209" s="157"/>
      <c r="J209" s="157"/>
    </row>
    <row r="210" spans="2:10" ht="17.25" customHeight="1">
      <c r="B210" s="157"/>
      <c r="C210" s="157"/>
      <c r="D210" s="157"/>
      <c r="E210" s="157"/>
      <c r="F210" s="157"/>
      <c r="G210" s="157"/>
      <c r="H210" s="157"/>
      <c r="I210" s="157"/>
      <c r="J210" s="157"/>
    </row>
    <row r="211" spans="2:10" ht="17.25" customHeight="1">
      <c r="B211" s="157"/>
      <c r="C211" s="157"/>
      <c r="D211" s="157"/>
      <c r="E211" s="157"/>
      <c r="F211" s="157"/>
      <c r="G211" s="157"/>
      <c r="H211" s="157"/>
      <c r="I211" s="157"/>
      <c r="J211" s="157"/>
    </row>
    <row r="212" spans="2:10" ht="17.25" customHeight="1">
      <c r="B212" s="157"/>
      <c r="C212" s="157"/>
      <c r="D212" s="157"/>
      <c r="E212" s="157"/>
      <c r="F212" s="157"/>
      <c r="G212" s="157"/>
      <c r="H212" s="157"/>
      <c r="I212" s="157"/>
      <c r="J212" s="157"/>
    </row>
    <row r="213" spans="2:10" ht="17.25" customHeight="1">
      <c r="B213" s="157"/>
      <c r="C213" s="157"/>
      <c r="D213" s="157"/>
      <c r="E213" s="157"/>
      <c r="F213" s="157"/>
      <c r="G213" s="157"/>
      <c r="H213" s="157"/>
      <c r="I213" s="157"/>
      <c r="J213" s="157"/>
    </row>
    <row r="214" spans="2:10" ht="17.25" customHeight="1">
      <c r="B214" s="157"/>
      <c r="C214" s="157"/>
      <c r="D214" s="157"/>
      <c r="E214" s="157"/>
      <c r="F214" s="157"/>
      <c r="G214" s="157"/>
      <c r="H214" s="157"/>
      <c r="I214" s="157"/>
      <c r="J214" s="157"/>
    </row>
    <row r="215" spans="2:10" ht="17.25" customHeight="1">
      <c r="B215" s="157"/>
      <c r="C215" s="157"/>
      <c r="D215" s="157"/>
      <c r="E215" s="157"/>
      <c r="F215" s="157"/>
      <c r="G215" s="157"/>
      <c r="H215" s="157"/>
      <c r="I215" s="157"/>
      <c r="J215" s="157"/>
    </row>
    <row r="216" spans="2:10" ht="17.25" customHeight="1">
      <c r="B216" s="157"/>
      <c r="C216" s="157"/>
      <c r="D216" s="157"/>
      <c r="E216" s="157"/>
      <c r="F216" s="157"/>
      <c r="G216" s="157"/>
      <c r="H216" s="157"/>
      <c r="I216" s="157"/>
      <c r="J216" s="157"/>
    </row>
    <row r="217" spans="2:10" ht="17.25" customHeight="1">
      <c r="B217" s="157"/>
      <c r="C217" s="157"/>
      <c r="D217" s="157"/>
      <c r="E217" s="157"/>
      <c r="F217" s="157"/>
      <c r="G217" s="157"/>
      <c r="H217" s="157"/>
      <c r="I217" s="157"/>
      <c r="J217" s="157"/>
    </row>
    <row r="218" spans="2:10" ht="17.25" customHeight="1">
      <c r="B218" s="157"/>
      <c r="C218" s="157"/>
      <c r="D218" s="157"/>
      <c r="E218" s="157"/>
      <c r="F218" s="157"/>
      <c r="G218" s="157"/>
      <c r="H218" s="157"/>
      <c r="I218" s="157"/>
      <c r="J218" s="157"/>
    </row>
    <row r="219" spans="2:10" ht="17.25" customHeight="1">
      <c r="B219" s="157"/>
      <c r="C219" s="157"/>
      <c r="D219" s="157"/>
      <c r="E219" s="157"/>
      <c r="F219" s="157"/>
      <c r="G219" s="157"/>
      <c r="H219" s="157"/>
      <c r="I219" s="157"/>
      <c r="J219" s="157"/>
    </row>
    <row r="220" spans="2:10" ht="17.25" customHeight="1">
      <c r="B220" s="157"/>
      <c r="C220" s="157"/>
      <c r="D220" s="157"/>
      <c r="E220" s="157"/>
      <c r="F220" s="157"/>
      <c r="G220" s="157"/>
      <c r="H220" s="157"/>
      <c r="I220" s="157"/>
      <c r="J220" s="157"/>
    </row>
    <row r="221" spans="2:10" ht="17.25" customHeight="1">
      <c r="B221" s="157"/>
      <c r="C221" s="157"/>
      <c r="D221" s="157"/>
      <c r="E221" s="157"/>
      <c r="F221" s="157"/>
      <c r="G221" s="157"/>
      <c r="H221" s="157"/>
      <c r="I221" s="157"/>
      <c r="J221" s="157"/>
    </row>
    <row r="222" spans="2:10" ht="17.25" customHeight="1">
      <c r="B222" s="157"/>
      <c r="C222" s="157"/>
      <c r="D222" s="157"/>
      <c r="E222" s="157"/>
      <c r="F222" s="157"/>
      <c r="G222" s="157"/>
      <c r="H222" s="157"/>
      <c r="I222" s="157"/>
      <c r="J222" s="157"/>
    </row>
    <row r="223" spans="2:10" ht="17.25" customHeight="1">
      <c r="B223" s="157"/>
      <c r="C223" s="157"/>
      <c r="D223" s="157"/>
      <c r="E223" s="157"/>
      <c r="F223" s="157"/>
      <c r="G223" s="157"/>
      <c r="H223" s="157"/>
      <c r="I223" s="157"/>
      <c r="J223" s="157"/>
    </row>
    <row r="224" spans="2:10" ht="17.25" customHeight="1">
      <c r="B224" s="157"/>
      <c r="C224" s="157"/>
      <c r="D224" s="157"/>
      <c r="E224" s="157"/>
      <c r="F224" s="157"/>
      <c r="G224" s="157"/>
      <c r="H224" s="157"/>
      <c r="I224" s="157"/>
      <c r="J224" s="157"/>
    </row>
    <row r="225" spans="2:10" ht="17.25" customHeight="1">
      <c r="B225" s="157"/>
      <c r="C225" s="157"/>
      <c r="D225" s="157"/>
      <c r="E225" s="157"/>
      <c r="F225" s="157"/>
      <c r="G225" s="157"/>
      <c r="H225" s="157"/>
      <c r="I225" s="157"/>
      <c r="J225" s="157"/>
    </row>
    <row r="226" spans="2:10" ht="17.25" customHeight="1">
      <c r="B226" s="157"/>
      <c r="C226" s="157"/>
      <c r="D226" s="157"/>
      <c r="E226" s="157"/>
      <c r="F226" s="157"/>
      <c r="G226" s="157"/>
      <c r="H226" s="157"/>
      <c r="I226" s="157"/>
      <c r="J226" s="157"/>
    </row>
    <row r="227" spans="2:10" ht="17.25" customHeight="1">
      <c r="B227" s="157"/>
      <c r="C227" s="157"/>
      <c r="D227" s="157"/>
      <c r="E227" s="157"/>
      <c r="F227" s="157"/>
      <c r="G227" s="157"/>
      <c r="H227" s="157"/>
      <c r="I227" s="157"/>
      <c r="J227" s="157"/>
    </row>
    <row r="228" spans="2:10" ht="17.25" customHeight="1">
      <c r="B228" s="157"/>
      <c r="C228" s="157"/>
      <c r="D228" s="157"/>
      <c r="E228" s="157"/>
      <c r="F228" s="157"/>
      <c r="G228" s="157"/>
      <c r="H228" s="157"/>
      <c r="I228" s="157"/>
      <c r="J228" s="157"/>
    </row>
    <row r="229" spans="2:10" ht="17.25" customHeight="1">
      <c r="B229" s="157"/>
      <c r="C229" s="157"/>
      <c r="D229" s="157"/>
      <c r="E229" s="157"/>
      <c r="F229" s="157"/>
      <c r="G229" s="157"/>
      <c r="H229" s="157"/>
      <c r="I229" s="157"/>
      <c r="J229" s="157"/>
    </row>
    <row r="230" spans="2:10" ht="17.25" customHeight="1">
      <c r="B230" s="157"/>
      <c r="C230" s="157"/>
      <c r="D230" s="157"/>
      <c r="E230" s="157"/>
      <c r="F230" s="157"/>
      <c r="G230" s="157"/>
      <c r="H230" s="157"/>
      <c r="I230" s="157"/>
      <c r="J230" s="157"/>
    </row>
    <row r="231" spans="2:10" ht="17.25" customHeight="1">
      <c r="B231" s="157"/>
      <c r="C231" s="157"/>
      <c r="D231" s="157"/>
      <c r="E231" s="157"/>
      <c r="F231" s="157"/>
      <c r="G231" s="157"/>
      <c r="H231" s="157"/>
      <c r="I231" s="157"/>
      <c r="J231" s="157"/>
    </row>
    <row r="232" spans="2:10" ht="17.25" customHeight="1">
      <c r="B232" s="157"/>
      <c r="C232" s="157"/>
      <c r="D232" s="157"/>
      <c r="E232" s="157"/>
      <c r="F232" s="157"/>
      <c r="G232" s="157"/>
      <c r="H232" s="157"/>
      <c r="I232" s="157"/>
      <c r="J232" s="157"/>
    </row>
    <row r="233" spans="2:10" ht="17.25" customHeight="1">
      <c r="B233" s="157"/>
      <c r="C233" s="157"/>
      <c r="D233" s="157"/>
      <c r="E233" s="157"/>
      <c r="F233" s="157"/>
      <c r="G233" s="157"/>
      <c r="H233" s="157"/>
      <c r="I233" s="157"/>
      <c r="J233" s="157"/>
    </row>
    <row r="234" spans="2:10" ht="17.25" customHeight="1">
      <c r="B234" s="157"/>
      <c r="C234" s="157"/>
      <c r="D234" s="157"/>
      <c r="E234" s="157"/>
      <c r="F234" s="157"/>
      <c r="G234" s="157"/>
      <c r="H234" s="157"/>
      <c r="I234" s="157"/>
      <c r="J234" s="157"/>
    </row>
    <row r="235" spans="2:10" ht="17.25" customHeight="1">
      <c r="B235" s="157"/>
      <c r="C235" s="157"/>
      <c r="D235" s="157"/>
      <c r="E235" s="157"/>
      <c r="F235" s="157"/>
      <c r="G235" s="157"/>
      <c r="H235" s="157"/>
      <c r="I235" s="157"/>
      <c r="J235" s="157"/>
    </row>
    <row r="236" spans="2:10" ht="17.25" customHeight="1">
      <c r="B236" s="157"/>
      <c r="C236" s="157"/>
      <c r="D236" s="157"/>
      <c r="E236" s="157"/>
      <c r="F236" s="157"/>
      <c r="G236" s="157"/>
      <c r="H236" s="157"/>
      <c r="I236" s="157"/>
      <c r="J236" s="157"/>
    </row>
    <row r="237" spans="2:10" ht="17.25" customHeight="1">
      <c r="B237" s="157"/>
      <c r="C237" s="157"/>
      <c r="D237" s="157"/>
      <c r="E237" s="157"/>
      <c r="F237" s="157"/>
      <c r="G237" s="157"/>
      <c r="H237" s="157"/>
      <c r="I237" s="157"/>
      <c r="J237" s="157"/>
    </row>
    <row r="238" spans="2:10" ht="17.25" customHeight="1">
      <c r="B238" s="157"/>
      <c r="C238" s="157"/>
      <c r="D238" s="157"/>
      <c r="E238" s="157"/>
      <c r="F238" s="157"/>
      <c r="G238" s="157"/>
      <c r="H238" s="157"/>
      <c r="I238" s="157"/>
      <c r="J238" s="157"/>
    </row>
    <row r="239" spans="2:10" ht="17.25" customHeight="1">
      <c r="B239" s="157"/>
      <c r="C239" s="157"/>
      <c r="D239" s="157"/>
      <c r="E239" s="157"/>
      <c r="F239" s="157"/>
      <c r="G239" s="157"/>
      <c r="H239" s="157"/>
      <c r="I239" s="157"/>
      <c r="J239" s="157"/>
    </row>
    <row r="240" spans="2:10" ht="17.25" customHeight="1">
      <c r="B240" s="157"/>
      <c r="C240" s="157"/>
      <c r="D240" s="157"/>
      <c r="E240" s="157"/>
      <c r="F240" s="157"/>
      <c r="G240" s="157"/>
      <c r="H240" s="157"/>
      <c r="I240" s="157"/>
      <c r="J240" s="157"/>
    </row>
    <row r="241" spans="2:10" ht="17.25" customHeight="1">
      <c r="B241" s="157"/>
      <c r="C241" s="157"/>
      <c r="D241" s="157"/>
      <c r="E241" s="157"/>
      <c r="F241" s="157"/>
      <c r="G241" s="157"/>
      <c r="H241" s="157"/>
      <c r="I241" s="157"/>
      <c r="J241" s="157"/>
    </row>
    <row r="242" spans="2:10" ht="17.25" customHeight="1">
      <c r="B242" s="157"/>
      <c r="C242" s="157"/>
      <c r="D242" s="157"/>
      <c r="E242" s="157"/>
      <c r="F242" s="157"/>
      <c r="G242" s="157"/>
      <c r="H242" s="157"/>
      <c r="I242" s="157"/>
      <c r="J242" s="157"/>
    </row>
    <row r="243" spans="2:10" ht="17.25" customHeight="1">
      <c r="B243" s="157"/>
      <c r="C243" s="157"/>
      <c r="D243" s="157"/>
      <c r="E243" s="157"/>
      <c r="F243" s="157"/>
      <c r="G243" s="157"/>
      <c r="H243" s="157"/>
      <c r="I243" s="157"/>
      <c r="J243" s="157"/>
    </row>
    <row r="244" spans="2:10" ht="17.25" customHeight="1">
      <c r="B244" s="157"/>
      <c r="C244" s="157"/>
      <c r="D244" s="157"/>
      <c r="E244" s="157"/>
      <c r="F244" s="157"/>
      <c r="G244" s="157"/>
      <c r="H244" s="157"/>
      <c r="I244" s="157"/>
      <c r="J244" s="157"/>
    </row>
    <row r="245" spans="2:10" ht="17.25" customHeight="1">
      <c r="B245" s="157"/>
      <c r="C245" s="157"/>
      <c r="D245" s="157"/>
      <c r="E245" s="157"/>
      <c r="F245" s="157"/>
      <c r="G245" s="157"/>
      <c r="H245" s="157"/>
      <c r="I245" s="157"/>
      <c r="J245" s="157"/>
    </row>
    <row r="246" spans="2:10" ht="17.25" customHeight="1">
      <c r="B246" s="157"/>
      <c r="C246" s="157"/>
      <c r="D246" s="157"/>
      <c r="E246" s="157"/>
      <c r="F246" s="157"/>
      <c r="G246" s="157"/>
      <c r="H246" s="157"/>
      <c r="I246" s="157"/>
      <c r="J246" s="157"/>
    </row>
    <row r="247" spans="2:10" ht="17.25" customHeight="1">
      <c r="B247" s="157"/>
      <c r="C247" s="157"/>
      <c r="D247" s="157"/>
      <c r="E247" s="157"/>
      <c r="F247" s="157"/>
      <c r="G247" s="157"/>
      <c r="H247" s="157"/>
      <c r="I247" s="157"/>
      <c r="J247" s="157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C9900"/>
  </sheetPr>
  <dimension ref="A1:K169"/>
  <sheetViews>
    <sheetView rightToLeft="1" view="pageBreakPreview" zoomScale="90" zoomScaleNormal="60" zoomScaleSheetLayoutView="90" workbookViewId="0">
      <selection activeCell="K42" sqref="K42"/>
    </sheetView>
  </sheetViews>
  <sheetFormatPr defaultRowHeight="12.75"/>
  <cols>
    <col min="1" max="1" width="37.7109375" style="101" customWidth="1"/>
    <col min="2" max="7" width="9" style="101" customWidth="1"/>
    <col min="8" max="8" width="10.5703125" style="101" customWidth="1"/>
    <col min="9" max="9" width="11.28515625" style="101" customWidth="1"/>
    <col min="10" max="10" width="11.7109375" style="101" customWidth="1"/>
    <col min="11" max="11" width="43.28515625" style="101" customWidth="1"/>
    <col min="12" max="16384" width="9.140625" style="101"/>
  </cols>
  <sheetData>
    <row r="1" spans="1:11" ht="23.25" customHeight="1">
      <c r="A1" s="1045" t="s">
        <v>679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02" customFormat="1" ht="40.5" customHeight="1">
      <c r="A2" s="1043" t="s">
        <v>690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105" customFormat="1" ht="21" customHeight="1" thickBot="1">
      <c r="A3" s="305" t="s">
        <v>608</v>
      </c>
      <c r="B3" s="304"/>
      <c r="C3" s="304"/>
      <c r="D3" s="304"/>
      <c r="E3" s="304"/>
      <c r="F3" s="304"/>
      <c r="G3" s="304"/>
      <c r="H3" s="304"/>
      <c r="I3" s="304"/>
      <c r="J3" s="304"/>
      <c r="K3" s="325" t="s">
        <v>609</v>
      </c>
    </row>
    <row r="4" spans="1:11" s="103" customFormat="1" ht="16.5" customHeight="1" thickTop="1">
      <c r="A4" s="1047" t="s">
        <v>14</v>
      </c>
      <c r="B4" s="1047" t="s">
        <v>6</v>
      </c>
      <c r="C4" s="1047"/>
      <c r="D4" s="1047"/>
      <c r="E4" s="1047" t="s">
        <v>7</v>
      </c>
      <c r="F4" s="1047"/>
      <c r="G4" s="1047"/>
      <c r="H4" s="1047" t="s">
        <v>234</v>
      </c>
      <c r="I4" s="1047"/>
      <c r="J4" s="1047"/>
      <c r="K4" s="1076" t="s">
        <v>163</v>
      </c>
    </row>
    <row r="5" spans="1:11" ht="16.5" customHeight="1">
      <c r="A5" s="1042"/>
      <c r="B5" s="248"/>
      <c r="C5" s="248" t="s">
        <v>441</v>
      </c>
      <c r="D5" s="248"/>
      <c r="E5" s="248"/>
      <c r="F5" s="248" t="s">
        <v>127</v>
      </c>
      <c r="G5" s="248"/>
      <c r="H5" s="248"/>
      <c r="I5" s="248" t="s">
        <v>128</v>
      </c>
      <c r="J5" s="248"/>
      <c r="K5" s="1077"/>
    </row>
    <row r="6" spans="1:11" ht="16.5" customHeight="1">
      <c r="A6" s="1042"/>
      <c r="B6" s="293" t="s">
        <v>235</v>
      </c>
      <c r="C6" s="293" t="s">
        <v>267</v>
      </c>
      <c r="D6" s="292" t="s">
        <v>241</v>
      </c>
      <c r="E6" s="293" t="s">
        <v>235</v>
      </c>
      <c r="F6" s="293" t="s">
        <v>267</v>
      </c>
      <c r="G6" s="292" t="s">
        <v>241</v>
      </c>
      <c r="H6" s="293" t="s">
        <v>235</v>
      </c>
      <c r="I6" s="293" t="s">
        <v>267</v>
      </c>
      <c r="J6" s="292" t="s">
        <v>241</v>
      </c>
      <c r="K6" s="1077"/>
    </row>
    <row r="7" spans="1:11" ht="16.5" customHeight="1" thickBot="1">
      <c r="A7" s="1056"/>
      <c r="B7" s="251" t="s">
        <v>238</v>
      </c>
      <c r="C7" s="251" t="s">
        <v>239</v>
      </c>
      <c r="D7" s="251" t="s">
        <v>240</v>
      </c>
      <c r="E7" s="251" t="s">
        <v>238</v>
      </c>
      <c r="F7" s="251" t="s">
        <v>239</v>
      </c>
      <c r="G7" s="251" t="s">
        <v>240</v>
      </c>
      <c r="H7" s="251" t="s">
        <v>238</v>
      </c>
      <c r="I7" s="251" t="s">
        <v>239</v>
      </c>
      <c r="J7" s="251" t="s">
        <v>240</v>
      </c>
      <c r="K7" s="1078"/>
    </row>
    <row r="8" spans="1:11" ht="20.100000000000001" customHeight="1">
      <c r="A8" s="104" t="s">
        <v>9</v>
      </c>
      <c r="B8" s="107"/>
      <c r="C8" s="107"/>
      <c r="D8" s="107"/>
      <c r="E8" s="107"/>
      <c r="F8" s="107"/>
      <c r="G8" s="107"/>
      <c r="H8" s="107"/>
      <c r="I8" s="107"/>
      <c r="J8" s="107"/>
      <c r="K8" s="111" t="s">
        <v>164</v>
      </c>
    </row>
    <row r="9" spans="1:11" ht="20.100000000000001" customHeight="1">
      <c r="A9" s="109" t="s">
        <v>16</v>
      </c>
      <c r="B9" s="482">
        <v>68</v>
      </c>
      <c r="C9" s="482">
        <v>122</v>
      </c>
      <c r="D9" s="482">
        <v>190</v>
      </c>
      <c r="E9" s="482">
        <v>0</v>
      </c>
      <c r="F9" s="482">
        <v>0</v>
      </c>
      <c r="G9" s="482">
        <v>0</v>
      </c>
      <c r="H9" s="482">
        <f>SUM(E9+B9)</f>
        <v>68</v>
      </c>
      <c r="I9" s="482">
        <f>SUM(F9+C9)</f>
        <v>122</v>
      </c>
      <c r="J9" s="482">
        <f>SUM(H9:I9)</f>
        <v>190</v>
      </c>
      <c r="K9" s="83" t="s">
        <v>172</v>
      </c>
    </row>
    <row r="10" spans="1:11" ht="20.100000000000001" customHeight="1">
      <c r="A10" s="109" t="s">
        <v>17</v>
      </c>
      <c r="B10" s="482">
        <v>31</v>
      </c>
      <c r="C10" s="482">
        <v>62</v>
      </c>
      <c r="D10" s="482">
        <v>93</v>
      </c>
      <c r="E10" s="482">
        <v>0</v>
      </c>
      <c r="F10" s="482">
        <v>0</v>
      </c>
      <c r="G10" s="482">
        <v>0</v>
      </c>
      <c r="H10" s="482">
        <f t="shared" ref="H10:H27" si="0">SUM(E10,B10)</f>
        <v>31</v>
      </c>
      <c r="I10" s="482">
        <f t="shared" ref="I10:I26" si="1">SUM(F10,C10)</f>
        <v>62</v>
      </c>
      <c r="J10" s="482">
        <f t="shared" ref="J10:J27" si="2">SUM(H10:I10)</f>
        <v>93</v>
      </c>
      <c r="K10" s="83" t="s">
        <v>144</v>
      </c>
    </row>
    <row r="11" spans="1:11" ht="20.100000000000001" customHeight="1">
      <c r="A11" s="109" t="s">
        <v>18</v>
      </c>
      <c r="B11" s="482">
        <v>29</v>
      </c>
      <c r="C11" s="482">
        <v>71</v>
      </c>
      <c r="D11" s="482">
        <v>100</v>
      </c>
      <c r="E11" s="482">
        <v>0</v>
      </c>
      <c r="F11" s="482">
        <v>0</v>
      </c>
      <c r="G11" s="482">
        <v>0</v>
      </c>
      <c r="H11" s="482">
        <f t="shared" si="0"/>
        <v>29</v>
      </c>
      <c r="I11" s="482">
        <f t="shared" si="1"/>
        <v>71</v>
      </c>
      <c r="J11" s="482">
        <f t="shared" si="2"/>
        <v>100</v>
      </c>
      <c r="K11" s="83" t="s">
        <v>145</v>
      </c>
    </row>
    <row r="12" spans="1:11" ht="20.100000000000001" customHeight="1">
      <c r="A12" s="109" t="s">
        <v>19</v>
      </c>
      <c r="B12" s="482">
        <v>8</v>
      </c>
      <c r="C12" s="482">
        <v>26</v>
      </c>
      <c r="D12" s="482">
        <v>34</v>
      </c>
      <c r="E12" s="482">
        <v>0</v>
      </c>
      <c r="F12" s="482">
        <v>0</v>
      </c>
      <c r="G12" s="482">
        <v>0</v>
      </c>
      <c r="H12" s="482">
        <f t="shared" si="0"/>
        <v>8</v>
      </c>
      <c r="I12" s="482">
        <f t="shared" si="1"/>
        <v>26</v>
      </c>
      <c r="J12" s="482">
        <f t="shared" si="2"/>
        <v>34</v>
      </c>
      <c r="K12" s="83" t="s">
        <v>146</v>
      </c>
    </row>
    <row r="13" spans="1:11" ht="20.100000000000001" customHeight="1">
      <c r="A13" s="109" t="s">
        <v>20</v>
      </c>
      <c r="B13" s="482">
        <v>245</v>
      </c>
      <c r="C13" s="482">
        <v>250</v>
      </c>
      <c r="D13" s="482">
        <v>495</v>
      </c>
      <c r="E13" s="482">
        <v>0</v>
      </c>
      <c r="F13" s="482">
        <v>0</v>
      </c>
      <c r="G13" s="482">
        <v>0</v>
      </c>
      <c r="H13" s="482">
        <f t="shared" si="0"/>
        <v>245</v>
      </c>
      <c r="I13" s="482">
        <f t="shared" si="1"/>
        <v>250</v>
      </c>
      <c r="J13" s="482">
        <f t="shared" si="2"/>
        <v>495</v>
      </c>
      <c r="K13" s="27" t="s">
        <v>147</v>
      </c>
    </row>
    <row r="14" spans="1:11" ht="20.100000000000001" customHeight="1">
      <c r="A14" s="109" t="s">
        <v>21</v>
      </c>
      <c r="B14" s="482">
        <v>109</v>
      </c>
      <c r="C14" s="482">
        <v>219</v>
      </c>
      <c r="D14" s="482">
        <v>328</v>
      </c>
      <c r="E14" s="482">
        <v>0</v>
      </c>
      <c r="F14" s="482">
        <v>0</v>
      </c>
      <c r="G14" s="482">
        <v>0</v>
      </c>
      <c r="H14" s="482">
        <f t="shared" si="0"/>
        <v>109</v>
      </c>
      <c r="I14" s="482">
        <f t="shared" si="1"/>
        <v>219</v>
      </c>
      <c r="J14" s="482">
        <f t="shared" si="2"/>
        <v>328</v>
      </c>
      <c r="K14" s="110" t="s">
        <v>149</v>
      </c>
    </row>
    <row r="15" spans="1:11" ht="20.100000000000001" customHeight="1">
      <c r="A15" s="109" t="s">
        <v>22</v>
      </c>
      <c r="B15" s="482">
        <v>27</v>
      </c>
      <c r="C15" s="482">
        <v>38</v>
      </c>
      <c r="D15" s="482">
        <v>65</v>
      </c>
      <c r="E15" s="482">
        <v>0</v>
      </c>
      <c r="F15" s="482">
        <v>0</v>
      </c>
      <c r="G15" s="482">
        <v>0</v>
      </c>
      <c r="H15" s="482">
        <f t="shared" si="0"/>
        <v>27</v>
      </c>
      <c r="I15" s="482">
        <f t="shared" si="1"/>
        <v>38</v>
      </c>
      <c r="J15" s="482">
        <f t="shared" si="2"/>
        <v>65</v>
      </c>
      <c r="K15" s="110" t="s">
        <v>150</v>
      </c>
    </row>
    <row r="16" spans="1:11" ht="20.100000000000001" customHeight="1">
      <c r="A16" s="109" t="s">
        <v>23</v>
      </c>
      <c r="B16" s="482">
        <v>135</v>
      </c>
      <c r="C16" s="482">
        <v>296</v>
      </c>
      <c r="D16" s="482">
        <v>431</v>
      </c>
      <c r="E16" s="482">
        <v>0</v>
      </c>
      <c r="F16" s="482">
        <v>0</v>
      </c>
      <c r="G16" s="482">
        <v>0</v>
      </c>
      <c r="H16" s="482">
        <f t="shared" si="0"/>
        <v>135</v>
      </c>
      <c r="I16" s="482">
        <f t="shared" si="1"/>
        <v>296</v>
      </c>
      <c r="J16" s="482">
        <f t="shared" si="2"/>
        <v>431</v>
      </c>
      <c r="K16" s="110" t="s">
        <v>151</v>
      </c>
    </row>
    <row r="17" spans="1:11" ht="20.100000000000001" customHeight="1">
      <c r="A17" s="109" t="s">
        <v>469</v>
      </c>
      <c r="B17" s="482">
        <v>19</v>
      </c>
      <c r="C17" s="482">
        <v>69</v>
      </c>
      <c r="D17" s="482">
        <v>88</v>
      </c>
      <c r="E17" s="482">
        <v>0</v>
      </c>
      <c r="F17" s="482">
        <v>0</v>
      </c>
      <c r="G17" s="482">
        <v>0</v>
      </c>
      <c r="H17" s="482">
        <f t="shared" si="0"/>
        <v>19</v>
      </c>
      <c r="I17" s="482">
        <f t="shared" si="1"/>
        <v>69</v>
      </c>
      <c r="J17" s="482">
        <f t="shared" si="2"/>
        <v>88</v>
      </c>
      <c r="K17" s="415" t="s">
        <v>501</v>
      </c>
    </row>
    <row r="18" spans="1:11" ht="20.100000000000001" customHeight="1">
      <c r="A18" s="109" t="s">
        <v>24</v>
      </c>
      <c r="B18" s="482">
        <v>316</v>
      </c>
      <c r="C18" s="482">
        <v>249</v>
      </c>
      <c r="D18" s="482">
        <v>565</v>
      </c>
      <c r="E18" s="482">
        <v>0</v>
      </c>
      <c r="F18" s="482">
        <v>0</v>
      </c>
      <c r="G18" s="482">
        <v>0</v>
      </c>
      <c r="H18" s="482">
        <f t="shared" si="0"/>
        <v>316</v>
      </c>
      <c r="I18" s="482">
        <f t="shared" si="1"/>
        <v>249</v>
      </c>
      <c r="J18" s="482">
        <f t="shared" si="2"/>
        <v>565</v>
      </c>
      <c r="K18" s="110" t="s">
        <v>153</v>
      </c>
    </row>
    <row r="19" spans="1:11" ht="20.100000000000001" customHeight="1">
      <c r="A19" s="109" t="s">
        <v>2</v>
      </c>
      <c r="B19" s="482">
        <v>186</v>
      </c>
      <c r="C19" s="482">
        <v>682</v>
      </c>
      <c r="D19" s="482">
        <v>868</v>
      </c>
      <c r="E19" s="482">
        <v>0</v>
      </c>
      <c r="F19" s="482">
        <v>0</v>
      </c>
      <c r="G19" s="482">
        <v>0</v>
      </c>
      <c r="H19" s="482">
        <f t="shared" ref="H19:I21" si="3">SUM(E19,B19)</f>
        <v>186</v>
      </c>
      <c r="I19" s="482">
        <f t="shared" si="3"/>
        <v>682</v>
      </c>
      <c r="J19" s="482">
        <f>SUM(H19:I19)</f>
        <v>868</v>
      </c>
      <c r="K19" s="230" t="s">
        <v>463</v>
      </c>
    </row>
    <row r="20" spans="1:11" ht="20.100000000000001" customHeight="1">
      <c r="A20" s="109" t="s">
        <v>54</v>
      </c>
      <c r="B20" s="482">
        <v>152</v>
      </c>
      <c r="C20" s="482">
        <v>299</v>
      </c>
      <c r="D20" s="482">
        <v>451</v>
      </c>
      <c r="E20" s="482">
        <v>0</v>
      </c>
      <c r="F20" s="482">
        <v>0</v>
      </c>
      <c r="G20" s="482">
        <v>0</v>
      </c>
      <c r="H20" s="482">
        <f t="shared" si="3"/>
        <v>152</v>
      </c>
      <c r="I20" s="482">
        <f t="shared" si="3"/>
        <v>299</v>
      </c>
      <c r="J20" s="482">
        <f>SUM(H20:I20)</f>
        <v>451</v>
      </c>
      <c r="K20" s="230" t="s">
        <v>462</v>
      </c>
    </row>
    <row r="21" spans="1:11" ht="20.100000000000001" customHeight="1">
      <c r="A21" s="208" t="s">
        <v>256</v>
      </c>
      <c r="B21" s="449">
        <v>71</v>
      </c>
      <c r="C21" s="449">
        <v>139</v>
      </c>
      <c r="D21" s="449">
        <v>210</v>
      </c>
      <c r="E21" s="482">
        <v>0</v>
      </c>
      <c r="F21" s="482">
        <v>0</v>
      </c>
      <c r="G21" s="482">
        <v>0</v>
      </c>
      <c r="H21" s="482">
        <f t="shared" si="3"/>
        <v>71</v>
      </c>
      <c r="I21" s="482">
        <f t="shared" si="3"/>
        <v>139</v>
      </c>
      <c r="J21" s="482">
        <f>SUM(H21:I21)</f>
        <v>210</v>
      </c>
      <c r="K21" s="175" t="s">
        <v>445</v>
      </c>
    </row>
    <row r="22" spans="1:11" ht="20.100000000000001" customHeight="1">
      <c r="A22" s="109" t="s">
        <v>5</v>
      </c>
      <c r="B22" s="482">
        <v>0</v>
      </c>
      <c r="C22" s="482">
        <v>312</v>
      </c>
      <c r="D22" s="482">
        <v>312</v>
      </c>
      <c r="E22" s="482">
        <v>0</v>
      </c>
      <c r="F22" s="482">
        <v>0</v>
      </c>
      <c r="G22" s="482">
        <v>0</v>
      </c>
      <c r="H22" s="482">
        <f t="shared" si="0"/>
        <v>0</v>
      </c>
      <c r="I22" s="482">
        <f t="shared" si="1"/>
        <v>312</v>
      </c>
      <c r="J22" s="482">
        <f t="shared" si="2"/>
        <v>312</v>
      </c>
      <c r="K22" s="83" t="s">
        <v>167</v>
      </c>
    </row>
    <row r="23" spans="1:11" ht="20.100000000000001" customHeight="1">
      <c r="A23" s="109" t="s">
        <v>277</v>
      </c>
      <c r="B23" s="482">
        <v>95</v>
      </c>
      <c r="C23" s="482">
        <v>43</v>
      </c>
      <c r="D23" s="482">
        <v>138</v>
      </c>
      <c r="E23" s="482">
        <v>0</v>
      </c>
      <c r="F23" s="482">
        <v>0</v>
      </c>
      <c r="G23" s="482">
        <v>0</v>
      </c>
      <c r="H23" s="482">
        <f t="shared" si="0"/>
        <v>95</v>
      </c>
      <c r="I23" s="482">
        <f t="shared" si="1"/>
        <v>43</v>
      </c>
      <c r="J23" s="482">
        <f t="shared" si="2"/>
        <v>138</v>
      </c>
      <c r="K23" s="164" t="s">
        <v>278</v>
      </c>
    </row>
    <row r="24" spans="1:11" ht="20.100000000000001" customHeight="1">
      <c r="A24" s="208" t="s">
        <v>25</v>
      </c>
      <c r="B24" s="449">
        <v>252</v>
      </c>
      <c r="C24" s="449">
        <v>345</v>
      </c>
      <c r="D24" s="449">
        <v>597</v>
      </c>
      <c r="E24" s="482">
        <v>0</v>
      </c>
      <c r="F24" s="482">
        <v>0</v>
      </c>
      <c r="G24" s="482">
        <v>0</v>
      </c>
      <c r="H24" s="482">
        <f t="shared" si="0"/>
        <v>252</v>
      </c>
      <c r="I24" s="482">
        <f t="shared" si="1"/>
        <v>345</v>
      </c>
      <c r="J24" s="482">
        <f t="shared" si="2"/>
        <v>597</v>
      </c>
      <c r="K24" s="268" t="s">
        <v>274</v>
      </c>
    </row>
    <row r="25" spans="1:11" ht="20.100000000000001" customHeight="1">
      <c r="A25" s="208" t="s">
        <v>28</v>
      </c>
      <c r="B25" s="449">
        <v>43</v>
      </c>
      <c r="C25" s="449">
        <v>84</v>
      </c>
      <c r="D25" s="449">
        <v>127</v>
      </c>
      <c r="E25" s="482">
        <v>0</v>
      </c>
      <c r="F25" s="482">
        <v>0</v>
      </c>
      <c r="G25" s="482">
        <v>0</v>
      </c>
      <c r="H25" s="482">
        <f t="shared" si="0"/>
        <v>43</v>
      </c>
      <c r="I25" s="482">
        <f t="shared" si="1"/>
        <v>84</v>
      </c>
      <c r="J25" s="482">
        <f t="shared" si="2"/>
        <v>127</v>
      </c>
      <c r="K25" s="268" t="s">
        <v>157</v>
      </c>
    </row>
    <row r="26" spans="1:11" ht="20.100000000000001" customHeight="1">
      <c r="A26" s="246" t="s">
        <v>29</v>
      </c>
      <c r="B26" s="459">
        <v>41</v>
      </c>
      <c r="C26" s="459">
        <v>88</v>
      </c>
      <c r="D26" s="459">
        <v>129</v>
      </c>
      <c r="E26" s="482">
        <v>0</v>
      </c>
      <c r="F26" s="482">
        <v>0</v>
      </c>
      <c r="G26" s="482">
        <v>0</v>
      </c>
      <c r="H26" s="482">
        <f t="shared" si="0"/>
        <v>41</v>
      </c>
      <c r="I26" s="482">
        <f t="shared" si="1"/>
        <v>88</v>
      </c>
      <c r="J26" s="482">
        <f t="shared" si="2"/>
        <v>129</v>
      </c>
      <c r="K26" s="184" t="s">
        <v>159</v>
      </c>
    </row>
    <row r="27" spans="1:11" ht="20.100000000000001" customHeight="1" thickBot="1">
      <c r="A27" s="382" t="s">
        <v>11</v>
      </c>
      <c r="B27" s="483">
        <f>SUM(B9:B26)</f>
        <v>1827</v>
      </c>
      <c r="C27" s="483">
        <f>SUM(C9:C26)</f>
        <v>3394</v>
      </c>
      <c r="D27" s="483">
        <f>SUM(D9:D26)</f>
        <v>5221</v>
      </c>
      <c r="E27" s="484">
        <v>0</v>
      </c>
      <c r="F27" s="484">
        <v>0</v>
      </c>
      <c r="G27" s="484">
        <v>0</v>
      </c>
      <c r="H27" s="484">
        <f t="shared" si="0"/>
        <v>1827</v>
      </c>
      <c r="I27" s="484">
        <f>SUM(F27,C27)</f>
        <v>3394</v>
      </c>
      <c r="J27" s="483">
        <f t="shared" si="2"/>
        <v>5221</v>
      </c>
      <c r="K27" s="403" t="s">
        <v>161</v>
      </c>
    </row>
    <row r="28" spans="1:11" ht="20.100000000000001" customHeight="1" thickTop="1">
      <c r="A28" s="104"/>
      <c r="B28" s="106"/>
      <c r="C28" s="106"/>
      <c r="D28" s="106"/>
      <c r="E28" s="106"/>
      <c r="F28" s="106"/>
      <c r="G28" s="106"/>
      <c r="H28" s="106"/>
      <c r="I28" s="106"/>
      <c r="J28" s="106"/>
      <c r="K28" s="97"/>
    </row>
    <row r="29" spans="1:11" ht="20.100000000000001" customHeight="1">
      <c r="A29" s="104"/>
      <c r="B29" s="106"/>
      <c r="C29" s="106"/>
      <c r="D29" s="106"/>
      <c r="E29" s="106"/>
      <c r="F29" s="106"/>
      <c r="G29" s="106"/>
      <c r="H29" s="106"/>
      <c r="I29" s="106"/>
      <c r="J29" s="106"/>
      <c r="K29" s="97"/>
    </row>
    <row r="30" spans="1:11" ht="20.100000000000001" customHeight="1">
      <c r="A30" s="104"/>
      <c r="B30" s="106"/>
      <c r="C30" s="106"/>
      <c r="D30" s="106"/>
      <c r="E30" s="106"/>
      <c r="F30" s="106"/>
      <c r="G30" s="106"/>
      <c r="H30" s="106"/>
      <c r="I30" s="106"/>
      <c r="J30" s="106"/>
      <c r="K30" s="112"/>
    </row>
    <row r="31" spans="1:11" s="105" customFormat="1" ht="21" customHeight="1" thickBot="1">
      <c r="A31" s="368" t="s">
        <v>610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6" t="s">
        <v>492</v>
      </c>
    </row>
    <row r="32" spans="1:11" s="103" customFormat="1" ht="20.100000000000001" customHeight="1" thickTop="1">
      <c r="A32" s="1047" t="s">
        <v>14</v>
      </c>
      <c r="B32" s="1047" t="s">
        <v>6</v>
      </c>
      <c r="C32" s="1047"/>
      <c r="D32" s="1047"/>
      <c r="E32" s="1047" t="s">
        <v>7</v>
      </c>
      <c r="F32" s="1047"/>
      <c r="G32" s="1047"/>
      <c r="H32" s="1047" t="s">
        <v>234</v>
      </c>
      <c r="I32" s="1047"/>
      <c r="J32" s="1047"/>
      <c r="K32" s="1076" t="s">
        <v>163</v>
      </c>
    </row>
    <row r="33" spans="1:11" ht="20.100000000000001" customHeight="1">
      <c r="A33" s="1042"/>
      <c r="B33" s="248"/>
      <c r="C33" s="248" t="s">
        <v>441</v>
      </c>
      <c r="D33" s="248"/>
      <c r="E33" s="248"/>
      <c r="F33" s="248" t="s">
        <v>127</v>
      </c>
      <c r="G33" s="248"/>
      <c r="H33" s="248"/>
      <c r="I33" s="248" t="s">
        <v>128</v>
      </c>
      <c r="J33" s="248"/>
      <c r="K33" s="1077"/>
    </row>
    <row r="34" spans="1:11" ht="20.100000000000001" customHeight="1">
      <c r="A34" s="1042"/>
      <c r="B34" s="293" t="s">
        <v>235</v>
      </c>
      <c r="C34" s="293" t="s">
        <v>267</v>
      </c>
      <c r="D34" s="292" t="s">
        <v>241</v>
      </c>
      <c r="E34" s="293" t="s">
        <v>235</v>
      </c>
      <c r="F34" s="293" t="s">
        <v>267</v>
      </c>
      <c r="G34" s="292" t="s">
        <v>241</v>
      </c>
      <c r="H34" s="293" t="s">
        <v>235</v>
      </c>
      <c r="I34" s="293" t="s">
        <v>267</v>
      </c>
      <c r="J34" s="292" t="s">
        <v>241</v>
      </c>
      <c r="K34" s="1077"/>
    </row>
    <row r="35" spans="1:11" ht="20.100000000000001" customHeight="1" thickBot="1">
      <c r="A35" s="1056"/>
      <c r="B35" s="251" t="s">
        <v>238</v>
      </c>
      <c r="C35" s="251" t="s">
        <v>239</v>
      </c>
      <c r="D35" s="251" t="s">
        <v>240</v>
      </c>
      <c r="E35" s="251" t="s">
        <v>238</v>
      </c>
      <c r="F35" s="251" t="s">
        <v>239</v>
      </c>
      <c r="G35" s="251" t="s">
        <v>240</v>
      </c>
      <c r="H35" s="251" t="s">
        <v>238</v>
      </c>
      <c r="I35" s="251" t="s">
        <v>239</v>
      </c>
      <c r="J35" s="251" t="s">
        <v>240</v>
      </c>
      <c r="K35" s="1078"/>
    </row>
    <row r="36" spans="1:11" ht="19.5" customHeight="1">
      <c r="A36" s="104" t="s">
        <v>12</v>
      </c>
      <c r="B36" s="107"/>
      <c r="C36" s="107"/>
      <c r="D36" s="107"/>
      <c r="E36" s="107"/>
      <c r="F36" s="107"/>
      <c r="G36" s="107"/>
      <c r="H36" s="107"/>
      <c r="I36" s="107"/>
      <c r="J36" s="107"/>
      <c r="K36" s="99" t="s">
        <v>233</v>
      </c>
    </row>
    <row r="37" spans="1:11" ht="19.5" customHeight="1">
      <c r="A37" s="109" t="s">
        <v>19</v>
      </c>
      <c r="B37" s="482">
        <v>95</v>
      </c>
      <c r="C37" s="482">
        <v>20</v>
      </c>
      <c r="D37" s="482">
        <v>115</v>
      </c>
      <c r="E37" s="482">
        <v>0</v>
      </c>
      <c r="F37" s="482">
        <v>0</v>
      </c>
      <c r="G37" s="482">
        <v>0</v>
      </c>
      <c r="H37" s="482">
        <f>SUM(E37,B37)</f>
        <v>95</v>
      </c>
      <c r="I37" s="482">
        <f>SUM(F37,C37)</f>
        <v>20</v>
      </c>
      <c r="J37" s="482">
        <f>SUM(H37:I37)</f>
        <v>115</v>
      </c>
      <c r="K37" s="485" t="s">
        <v>146</v>
      </c>
    </row>
    <row r="38" spans="1:11" ht="24.75" customHeight="1">
      <c r="A38" s="109" t="s">
        <v>24</v>
      </c>
      <c r="B38" s="482">
        <v>301</v>
      </c>
      <c r="C38" s="482">
        <v>165</v>
      </c>
      <c r="D38" s="482">
        <v>466</v>
      </c>
      <c r="E38" s="482">
        <v>0</v>
      </c>
      <c r="F38" s="482">
        <v>0</v>
      </c>
      <c r="G38" s="482">
        <v>0</v>
      </c>
      <c r="H38" s="482">
        <f>SUM(E38,B38)</f>
        <v>301</v>
      </c>
      <c r="I38" s="482">
        <f>SUM(F38,C38)</f>
        <v>165</v>
      </c>
      <c r="J38" s="482">
        <f t="shared" ref="J38:J45" si="4">SUM(H38:I38)</f>
        <v>466</v>
      </c>
      <c r="K38" s="100" t="s">
        <v>153</v>
      </c>
    </row>
    <row r="39" spans="1:11" ht="24.75" customHeight="1">
      <c r="A39" s="109" t="s">
        <v>277</v>
      </c>
      <c r="B39" s="482">
        <v>62</v>
      </c>
      <c r="C39" s="482">
        <v>1</v>
      </c>
      <c r="D39" s="482">
        <v>63</v>
      </c>
      <c r="E39" s="482">
        <v>0</v>
      </c>
      <c r="F39" s="482">
        <v>0</v>
      </c>
      <c r="G39" s="482">
        <v>0</v>
      </c>
      <c r="H39" s="482">
        <f t="shared" ref="H39:H45" si="5">SUM(E39,B39)</f>
        <v>62</v>
      </c>
      <c r="I39" s="482">
        <f t="shared" ref="I39:I45" si="6">SUM(F39,C39)</f>
        <v>1</v>
      </c>
      <c r="J39" s="482">
        <f t="shared" si="4"/>
        <v>63</v>
      </c>
      <c r="K39" s="415" t="s">
        <v>278</v>
      </c>
    </row>
    <row r="40" spans="1:11" ht="24.75" customHeight="1">
      <c r="A40" s="109" t="s">
        <v>256</v>
      </c>
      <c r="B40" s="482">
        <v>63</v>
      </c>
      <c r="C40" s="482">
        <v>83</v>
      </c>
      <c r="D40" s="482">
        <v>146</v>
      </c>
      <c r="E40" s="482">
        <v>0</v>
      </c>
      <c r="F40" s="482">
        <v>0</v>
      </c>
      <c r="G40" s="482">
        <v>0</v>
      </c>
      <c r="H40" s="482">
        <f t="shared" si="5"/>
        <v>63</v>
      </c>
      <c r="I40" s="482">
        <f t="shared" si="6"/>
        <v>83</v>
      </c>
      <c r="J40" s="482">
        <f t="shared" si="4"/>
        <v>146</v>
      </c>
      <c r="K40" s="415" t="s">
        <v>445</v>
      </c>
    </row>
    <row r="41" spans="1:11" ht="24.75" customHeight="1">
      <c r="A41" s="109" t="s">
        <v>25</v>
      </c>
      <c r="B41" s="482">
        <v>174</v>
      </c>
      <c r="C41" s="482">
        <v>199</v>
      </c>
      <c r="D41" s="482">
        <v>373</v>
      </c>
      <c r="E41" s="482">
        <v>0</v>
      </c>
      <c r="F41" s="482">
        <v>0</v>
      </c>
      <c r="G41" s="482">
        <v>0</v>
      </c>
      <c r="H41" s="482">
        <f t="shared" si="5"/>
        <v>174</v>
      </c>
      <c r="I41" s="482">
        <f t="shared" si="6"/>
        <v>199</v>
      </c>
      <c r="J41" s="482">
        <f t="shared" si="4"/>
        <v>373</v>
      </c>
      <c r="K41" s="27" t="s">
        <v>274</v>
      </c>
    </row>
    <row r="42" spans="1:11" ht="24.75" customHeight="1">
      <c r="A42" s="109" t="s">
        <v>28</v>
      </c>
      <c r="B42" s="482">
        <v>111</v>
      </c>
      <c r="C42" s="482">
        <v>33</v>
      </c>
      <c r="D42" s="482">
        <v>144</v>
      </c>
      <c r="E42" s="482">
        <v>0</v>
      </c>
      <c r="F42" s="482">
        <v>0</v>
      </c>
      <c r="G42" s="482">
        <v>0</v>
      </c>
      <c r="H42" s="482">
        <f t="shared" si="5"/>
        <v>111</v>
      </c>
      <c r="I42" s="482">
        <f t="shared" si="6"/>
        <v>33</v>
      </c>
      <c r="J42" s="482">
        <f t="shared" si="4"/>
        <v>144</v>
      </c>
      <c r="K42" s="27" t="s">
        <v>157</v>
      </c>
    </row>
    <row r="43" spans="1:11" ht="24.75" customHeight="1">
      <c r="A43" s="109" t="s">
        <v>29</v>
      </c>
      <c r="B43" s="482">
        <v>1</v>
      </c>
      <c r="C43" s="482">
        <v>1</v>
      </c>
      <c r="D43" s="482">
        <v>2</v>
      </c>
      <c r="E43" s="482">
        <v>0</v>
      </c>
      <c r="F43" s="482">
        <v>0</v>
      </c>
      <c r="G43" s="482">
        <v>0</v>
      </c>
      <c r="H43" s="482">
        <f t="shared" si="5"/>
        <v>1</v>
      </c>
      <c r="I43" s="482">
        <f t="shared" si="6"/>
        <v>1</v>
      </c>
      <c r="J43" s="482">
        <f t="shared" si="4"/>
        <v>2</v>
      </c>
      <c r="K43" s="27" t="s">
        <v>159</v>
      </c>
    </row>
    <row r="44" spans="1:11" ht="24.75" customHeight="1" thickBot="1">
      <c r="A44" s="104" t="s">
        <v>13</v>
      </c>
      <c r="B44" s="106">
        <f t="shared" ref="B44:G44" si="7">SUM(B37:B43)</f>
        <v>807</v>
      </c>
      <c r="C44" s="106">
        <f t="shared" si="7"/>
        <v>502</v>
      </c>
      <c r="D44" s="106">
        <f t="shared" si="7"/>
        <v>1309</v>
      </c>
      <c r="E44" s="106">
        <f t="shared" si="7"/>
        <v>0</v>
      </c>
      <c r="F44" s="106">
        <f t="shared" si="7"/>
        <v>0</v>
      </c>
      <c r="G44" s="106">
        <f t="shared" si="7"/>
        <v>0</v>
      </c>
      <c r="H44" s="482">
        <f t="shared" si="5"/>
        <v>807</v>
      </c>
      <c r="I44" s="482">
        <f t="shared" si="6"/>
        <v>502</v>
      </c>
      <c r="J44" s="482">
        <f t="shared" si="4"/>
        <v>1309</v>
      </c>
      <c r="K44" s="98" t="s">
        <v>162</v>
      </c>
    </row>
    <row r="45" spans="1:11" ht="24.75" customHeight="1" thickBot="1">
      <c r="A45" s="266" t="s">
        <v>78</v>
      </c>
      <c r="B45" s="486">
        <f t="shared" ref="B45:G45" si="8">SUM(B44,B27)</f>
        <v>2634</v>
      </c>
      <c r="C45" s="486">
        <f t="shared" si="8"/>
        <v>3896</v>
      </c>
      <c r="D45" s="486">
        <f t="shared" si="8"/>
        <v>6530</v>
      </c>
      <c r="E45" s="486">
        <f t="shared" si="8"/>
        <v>0</v>
      </c>
      <c r="F45" s="486">
        <f t="shared" si="8"/>
        <v>0</v>
      </c>
      <c r="G45" s="486">
        <f t="shared" si="8"/>
        <v>0</v>
      </c>
      <c r="H45" s="486">
        <f t="shared" si="5"/>
        <v>2634</v>
      </c>
      <c r="I45" s="486">
        <f t="shared" si="6"/>
        <v>3896</v>
      </c>
      <c r="J45" s="486">
        <f t="shared" si="4"/>
        <v>6530</v>
      </c>
      <c r="K45" s="299" t="s">
        <v>511</v>
      </c>
    </row>
    <row r="46" spans="1:11" ht="20.100000000000001" customHeight="1" thickTop="1">
      <c r="A46" s="108"/>
      <c r="B46" s="107"/>
      <c r="C46" s="107"/>
      <c r="D46" s="107"/>
      <c r="E46" s="107"/>
      <c r="F46" s="107"/>
      <c r="G46" s="107"/>
      <c r="H46" s="107"/>
      <c r="I46" s="107"/>
      <c r="J46" s="107"/>
      <c r="K46" s="105"/>
    </row>
    <row r="47" spans="1:11" ht="20.100000000000001" customHeight="1">
      <c r="A47" s="108"/>
      <c r="B47" s="107"/>
      <c r="C47" s="107"/>
      <c r="D47" s="107"/>
      <c r="E47" s="107"/>
      <c r="F47" s="107"/>
      <c r="G47" s="107"/>
      <c r="H47" s="107"/>
      <c r="I47" s="107"/>
      <c r="J47" s="107"/>
      <c r="K47" s="105"/>
    </row>
    <row r="48" spans="1:11" ht="20.100000000000001" customHeight="1">
      <c r="A48" s="108"/>
      <c r="B48" s="107"/>
      <c r="C48" s="107"/>
      <c r="D48" s="107"/>
      <c r="E48" s="107"/>
      <c r="F48" s="107"/>
      <c r="G48" s="107"/>
      <c r="H48" s="107"/>
      <c r="I48" s="107"/>
      <c r="J48" s="107"/>
      <c r="K48" s="105"/>
    </row>
    <row r="49" spans="1:11" ht="20.100000000000001" customHeight="1">
      <c r="A49" s="108"/>
      <c r="B49" s="107"/>
      <c r="C49" s="107"/>
      <c r="D49" s="107"/>
      <c r="E49" s="107"/>
      <c r="F49" s="107"/>
      <c r="G49" s="107"/>
      <c r="H49" s="107"/>
      <c r="I49" s="107"/>
      <c r="J49" s="107"/>
      <c r="K49" s="105"/>
    </row>
    <row r="50" spans="1:11" ht="20.100000000000001" customHeight="1">
      <c r="A50" s="108"/>
      <c r="B50" s="107"/>
      <c r="C50" s="107"/>
      <c r="D50" s="107"/>
      <c r="E50" s="107"/>
      <c r="F50" s="107"/>
      <c r="G50" s="107"/>
      <c r="H50" s="107"/>
      <c r="I50" s="107"/>
      <c r="J50" s="107"/>
      <c r="K50" s="105"/>
    </row>
    <row r="51" spans="1:11" ht="20.100000000000001" customHeight="1">
      <c r="A51" s="108"/>
      <c r="B51" s="107"/>
      <c r="C51" s="107"/>
      <c r="D51" s="107"/>
      <c r="E51" s="107"/>
      <c r="F51" s="107"/>
      <c r="G51" s="107"/>
      <c r="H51" s="107"/>
      <c r="I51" s="107"/>
      <c r="J51" s="107"/>
      <c r="K51" s="105"/>
    </row>
    <row r="52" spans="1:11" ht="20.100000000000001" customHeight="1">
      <c r="A52" s="108"/>
      <c r="B52" s="107"/>
      <c r="C52" s="107"/>
      <c r="D52" s="107"/>
      <c r="E52" s="107"/>
      <c r="F52" s="107"/>
      <c r="G52" s="107"/>
      <c r="H52" s="107"/>
      <c r="I52" s="107"/>
      <c r="J52" s="107"/>
      <c r="K52" s="105"/>
    </row>
    <row r="53" spans="1:11" ht="20.100000000000001" customHeight="1">
      <c r="A53" s="108"/>
      <c r="B53" s="107"/>
      <c r="C53" s="107"/>
      <c r="D53" s="107"/>
      <c r="E53" s="107"/>
      <c r="F53" s="107"/>
      <c r="G53" s="107"/>
      <c r="H53" s="107"/>
      <c r="I53" s="107"/>
      <c r="J53" s="107"/>
      <c r="K53" s="105"/>
    </row>
    <row r="54" spans="1:11" ht="20.100000000000001" customHeight="1">
      <c r="A54" s="108"/>
      <c r="B54" s="107"/>
      <c r="C54" s="107"/>
      <c r="D54" s="107"/>
      <c r="E54" s="107"/>
      <c r="F54" s="107"/>
      <c r="G54" s="107"/>
      <c r="H54" s="107"/>
      <c r="I54" s="107"/>
      <c r="J54" s="107"/>
      <c r="K54" s="105"/>
    </row>
    <row r="55" spans="1:11" ht="20.100000000000001" customHeight="1">
      <c r="A55" s="108"/>
      <c r="B55" s="107"/>
      <c r="C55" s="107"/>
      <c r="D55" s="107"/>
      <c r="E55" s="107"/>
      <c r="F55" s="107"/>
      <c r="G55" s="107"/>
      <c r="H55" s="107"/>
      <c r="I55" s="107"/>
      <c r="J55" s="107"/>
      <c r="K55" s="105"/>
    </row>
    <row r="56" spans="1:11" ht="20.100000000000001" customHeight="1">
      <c r="A56" s="108"/>
      <c r="B56" s="107"/>
      <c r="C56" s="107"/>
      <c r="D56" s="107"/>
      <c r="E56" s="107"/>
      <c r="F56" s="107"/>
      <c r="G56" s="107"/>
      <c r="H56" s="107"/>
      <c r="I56" s="107"/>
      <c r="J56" s="107"/>
      <c r="K56" s="105"/>
    </row>
    <row r="57" spans="1:11" ht="20.100000000000001" customHeight="1">
      <c r="A57" s="108"/>
      <c r="B57" s="107"/>
      <c r="C57" s="107"/>
      <c r="D57" s="107"/>
      <c r="E57" s="107"/>
      <c r="F57" s="107"/>
      <c r="G57" s="107"/>
      <c r="H57" s="107"/>
      <c r="I57" s="107"/>
      <c r="J57" s="107"/>
      <c r="K57" s="105"/>
    </row>
    <row r="58" spans="1:11" ht="20.100000000000001" customHeight="1">
      <c r="A58" s="108"/>
      <c r="B58" s="107"/>
      <c r="C58" s="107"/>
      <c r="D58" s="107"/>
      <c r="E58" s="107"/>
      <c r="F58" s="107"/>
      <c r="G58" s="107"/>
      <c r="H58" s="107"/>
      <c r="I58" s="107"/>
      <c r="J58" s="107"/>
      <c r="K58" s="105"/>
    </row>
    <row r="59" spans="1:11" ht="20.100000000000001" customHeight="1">
      <c r="A59" s="108"/>
      <c r="B59" s="107"/>
      <c r="C59" s="107"/>
      <c r="D59" s="107"/>
      <c r="E59" s="107"/>
      <c r="F59" s="107"/>
      <c r="G59" s="107"/>
      <c r="H59" s="107"/>
      <c r="I59" s="107"/>
      <c r="J59" s="107"/>
      <c r="K59" s="105"/>
    </row>
    <row r="60" spans="1:11" ht="20.100000000000001" customHeight="1">
      <c r="A60" s="108"/>
      <c r="B60" s="105"/>
      <c r="C60" s="105"/>
      <c r="D60" s="105"/>
      <c r="E60" s="105"/>
      <c r="F60" s="105"/>
      <c r="G60" s="105"/>
      <c r="H60" s="105"/>
      <c r="I60" s="105"/>
      <c r="J60" s="105"/>
      <c r="K60" s="105"/>
    </row>
    <row r="61" spans="1:11" ht="20.100000000000001" customHeight="1">
      <c r="A61" s="108"/>
      <c r="B61" s="105"/>
      <c r="C61" s="105"/>
      <c r="D61" s="105"/>
      <c r="E61" s="105"/>
      <c r="F61" s="105"/>
      <c r="G61" s="105"/>
      <c r="H61" s="105"/>
      <c r="I61" s="105"/>
      <c r="J61" s="105"/>
      <c r="K61" s="105"/>
    </row>
    <row r="62" spans="1:11" ht="15.75">
      <c r="A62" s="108"/>
      <c r="B62" s="105"/>
      <c r="C62" s="105"/>
      <c r="D62" s="105"/>
      <c r="E62" s="105"/>
      <c r="F62" s="105"/>
      <c r="G62" s="105"/>
      <c r="H62" s="105"/>
      <c r="I62" s="105"/>
      <c r="J62" s="105"/>
      <c r="K62" s="105"/>
    </row>
    <row r="63" spans="1:11" ht="15.75">
      <c r="A63" s="108"/>
      <c r="B63" s="105"/>
      <c r="C63" s="105"/>
      <c r="D63" s="105"/>
      <c r="E63" s="105"/>
      <c r="F63" s="105"/>
      <c r="G63" s="105"/>
      <c r="H63" s="105"/>
      <c r="I63" s="105"/>
      <c r="J63" s="105"/>
      <c r="K63" s="105"/>
    </row>
    <row r="64" spans="1:11" ht="15.75">
      <c r="A64" s="108"/>
      <c r="B64" s="105"/>
      <c r="C64" s="105"/>
      <c r="D64" s="105"/>
      <c r="E64" s="105"/>
      <c r="F64" s="105"/>
      <c r="G64" s="105"/>
      <c r="H64" s="105"/>
      <c r="I64" s="105"/>
      <c r="J64" s="105"/>
      <c r="K64" s="105"/>
    </row>
    <row r="65" spans="1:11" ht="15.75">
      <c r="A65" s="108"/>
      <c r="B65" s="105"/>
      <c r="C65" s="105"/>
      <c r="D65" s="105"/>
      <c r="E65" s="105"/>
      <c r="F65" s="105"/>
      <c r="G65" s="105"/>
      <c r="H65" s="105"/>
      <c r="I65" s="105"/>
      <c r="J65" s="105"/>
      <c r="K65" s="105"/>
    </row>
    <row r="66" spans="1:11" ht="15.75">
      <c r="A66" s="108"/>
      <c r="B66" s="105"/>
      <c r="C66" s="105"/>
      <c r="D66" s="105"/>
      <c r="E66" s="105"/>
      <c r="F66" s="105"/>
      <c r="G66" s="105"/>
      <c r="H66" s="105"/>
      <c r="I66" s="105"/>
      <c r="J66" s="105"/>
    </row>
    <row r="67" spans="1:11" ht="15.75">
      <c r="A67" s="108"/>
      <c r="B67" s="105"/>
      <c r="C67" s="105"/>
      <c r="D67" s="105"/>
      <c r="E67" s="105"/>
      <c r="F67" s="105"/>
      <c r="G67" s="105"/>
      <c r="H67" s="105"/>
      <c r="I67" s="105"/>
      <c r="J67" s="105"/>
    </row>
    <row r="68" spans="1:11" ht="15.75">
      <c r="A68" s="108"/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1" ht="15.75">
      <c r="A69" s="108"/>
      <c r="B69" s="105"/>
      <c r="C69" s="105"/>
      <c r="D69" s="105"/>
      <c r="E69" s="105"/>
      <c r="F69" s="105"/>
      <c r="G69" s="105"/>
      <c r="H69" s="105"/>
      <c r="I69" s="105"/>
      <c r="J69" s="105"/>
    </row>
    <row r="70" spans="1:11" ht="15.75">
      <c r="A70" s="108"/>
      <c r="B70" s="105"/>
      <c r="C70" s="105"/>
      <c r="D70" s="105"/>
      <c r="E70" s="105"/>
      <c r="F70" s="105"/>
      <c r="G70" s="105"/>
      <c r="H70" s="105"/>
      <c r="I70" s="105"/>
      <c r="J70" s="105"/>
    </row>
    <row r="71" spans="1:11" ht="15.75">
      <c r="A71" s="108"/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1" ht="15.75">
      <c r="A72" s="108"/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1" ht="15.75">
      <c r="A73" s="108"/>
      <c r="B73" s="105"/>
      <c r="C73" s="105"/>
      <c r="D73" s="105"/>
      <c r="E73" s="105"/>
      <c r="F73" s="105"/>
      <c r="G73" s="105"/>
      <c r="H73" s="105"/>
      <c r="I73" s="105"/>
      <c r="J73" s="105"/>
    </row>
    <row r="74" spans="1:11" ht="15.75">
      <c r="A74" s="108"/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1" ht="15.75">
      <c r="A75" s="108"/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1" ht="15.75">
      <c r="A76" s="108"/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1" ht="15.75">
      <c r="A77" s="108"/>
      <c r="B77" s="105"/>
      <c r="C77" s="105"/>
      <c r="D77" s="105"/>
      <c r="E77" s="105"/>
      <c r="F77" s="105"/>
      <c r="G77" s="105"/>
      <c r="H77" s="105"/>
      <c r="I77" s="105"/>
      <c r="J77" s="105"/>
    </row>
    <row r="78" spans="1:11" ht="15.75">
      <c r="A78" s="108"/>
      <c r="B78" s="105"/>
      <c r="C78" s="105"/>
      <c r="D78" s="105"/>
      <c r="E78" s="105"/>
      <c r="F78" s="105"/>
      <c r="G78" s="105"/>
      <c r="H78" s="105"/>
      <c r="I78" s="105"/>
      <c r="J78" s="105"/>
    </row>
    <row r="79" spans="1:11" ht="15.75">
      <c r="A79" s="108"/>
      <c r="B79" s="105"/>
      <c r="C79" s="105"/>
      <c r="D79" s="105"/>
      <c r="E79" s="105"/>
      <c r="F79" s="105"/>
      <c r="G79" s="105"/>
      <c r="H79" s="105"/>
      <c r="I79" s="105"/>
      <c r="J79" s="105"/>
    </row>
    <row r="80" spans="1:11" ht="15.75">
      <c r="A80" s="108"/>
      <c r="B80" s="105"/>
      <c r="C80" s="105"/>
      <c r="D80" s="105"/>
      <c r="E80" s="105"/>
      <c r="F80" s="105"/>
      <c r="G80" s="105"/>
      <c r="H80" s="105"/>
      <c r="I80" s="105"/>
      <c r="J80" s="105"/>
    </row>
    <row r="81" spans="1:10" ht="15.75">
      <c r="A81" s="108"/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ht="15.75">
      <c r="A82" s="108"/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15.75">
      <c r="A83" s="108"/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ht="15.75">
      <c r="A84" s="108"/>
      <c r="B84" s="105"/>
      <c r="C84" s="105"/>
      <c r="D84" s="105"/>
      <c r="E84" s="105"/>
      <c r="F84" s="105"/>
      <c r="G84" s="105"/>
      <c r="H84" s="105"/>
      <c r="I84" s="105"/>
      <c r="J84" s="105"/>
    </row>
    <row r="85" spans="1:10" ht="15.75">
      <c r="A85" s="108"/>
      <c r="B85" s="105"/>
      <c r="C85" s="105"/>
      <c r="D85" s="105"/>
      <c r="E85" s="105"/>
      <c r="F85" s="105"/>
      <c r="G85" s="105"/>
      <c r="H85" s="105"/>
      <c r="I85" s="105"/>
      <c r="J85" s="105"/>
    </row>
    <row r="86" spans="1:10" ht="15.75">
      <c r="A86" s="108"/>
      <c r="B86" s="105"/>
      <c r="C86" s="105"/>
      <c r="D86" s="105"/>
      <c r="E86" s="105"/>
      <c r="F86" s="105"/>
      <c r="G86" s="105"/>
      <c r="H86" s="105"/>
      <c r="I86" s="105"/>
      <c r="J86" s="105"/>
    </row>
    <row r="87" spans="1:10" ht="15.75">
      <c r="A87" s="108"/>
      <c r="B87" s="105"/>
      <c r="C87" s="105"/>
      <c r="D87" s="105"/>
      <c r="E87" s="105"/>
      <c r="F87" s="105"/>
      <c r="G87" s="105"/>
      <c r="H87" s="105"/>
      <c r="I87" s="105"/>
      <c r="J87" s="105"/>
    </row>
    <row r="88" spans="1:10" ht="15.75">
      <c r="A88" s="108"/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ht="15.75">
      <c r="A89" s="108"/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ht="15.75">
      <c r="A90" s="108"/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ht="15.75">
      <c r="A91" s="108"/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15.75">
      <c r="A92" s="108"/>
      <c r="B92" s="105"/>
      <c r="C92" s="105"/>
      <c r="D92" s="105"/>
      <c r="E92" s="105"/>
      <c r="F92" s="105"/>
      <c r="G92" s="105"/>
      <c r="H92" s="105"/>
      <c r="I92" s="105"/>
      <c r="J92" s="105"/>
    </row>
    <row r="93" spans="1:10" ht="15.75">
      <c r="A93" s="108"/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ht="15.75">
      <c r="A94" s="108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t="15.75">
      <c r="A95" s="108"/>
      <c r="B95" s="105"/>
      <c r="C95" s="105"/>
      <c r="D95" s="105"/>
      <c r="E95" s="105"/>
      <c r="F95" s="105"/>
      <c r="G95" s="105"/>
      <c r="H95" s="105"/>
      <c r="I95" s="105"/>
      <c r="J95" s="105"/>
    </row>
    <row r="96" spans="1:10" ht="15.75">
      <c r="A96" s="108"/>
      <c r="B96" s="105"/>
      <c r="C96" s="105"/>
      <c r="D96" s="105"/>
      <c r="E96" s="105"/>
      <c r="F96" s="105"/>
      <c r="G96" s="105"/>
      <c r="H96" s="105"/>
      <c r="I96" s="105"/>
      <c r="J96" s="105"/>
    </row>
    <row r="97" spans="1:10" ht="15.75">
      <c r="A97" s="108"/>
      <c r="B97" s="105"/>
      <c r="C97" s="105"/>
      <c r="D97" s="105"/>
      <c r="E97" s="105"/>
      <c r="F97" s="105"/>
      <c r="G97" s="105"/>
      <c r="H97" s="105"/>
      <c r="I97" s="105"/>
      <c r="J97" s="105"/>
    </row>
    <row r="98" spans="1:10" ht="15.75">
      <c r="A98" s="108"/>
      <c r="B98" s="105"/>
      <c r="C98" s="105"/>
      <c r="D98" s="105"/>
      <c r="E98" s="105"/>
      <c r="F98" s="105"/>
      <c r="G98" s="105"/>
      <c r="H98" s="105"/>
      <c r="I98" s="105"/>
      <c r="J98" s="105"/>
    </row>
    <row r="99" spans="1:10" ht="15.75">
      <c r="A99" s="108"/>
      <c r="B99" s="105"/>
      <c r="C99" s="105"/>
      <c r="D99" s="105"/>
      <c r="E99" s="105"/>
      <c r="F99" s="105"/>
      <c r="G99" s="105"/>
      <c r="H99" s="105"/>
      <c r="I99" s="105"/>
      <c r="J99" s="105"/>
    </row>
    <row r="100" spans="1:10" ht="15.75">
      <c r="A100" s="108"/>
      <c r="B100" s="105"/>
      <c r="C100" s="105"/>
      <c r="D100" s="105"/>
      <c r="E100" s="105"/>
      <c r="F100" s="105"/>
      <c r="G100" s="105"/>
      <c r="H100" s="105"/>
      <c r="I100" s="105"/>
      <c r="J100" s="105"/>
    </row>
    <row r="101" spans="1:10" ht="15.75">
      <c r="A101" s="108"/>
      <c r="B101" s="105"/>
      <c r="C101" s="105"/>
      <c r="D101" s="105"/>
      <c r="E101" s="105"/>
      <c r="F101" s="105"/>
      <c r="G101" s="105"/>
      <c r="H101" s="105"/>
      <c r="I101" s="105"/>
      <c r="J101" s="105"/>
    </row>
    <row r="102" spans="1:10" ht="15.75">
      <c r="A102" s="108"/>
      <c r="B102" s="105"/>
      <c r="C102" s="105"/>
      <c r="D102" s="105"/>
      <c r="E102" s="105"/>
      <c r="F102" s="105"/>
      <c r="G102" s="105"/>
      <c r="H102" s="105"/>
      <c r="I102" s="105"/>
      <c r="J102" s="105"/>
    </row>
    <row r="103" spans="1:10" ht="15.75">
      <c r="A103" s="108"/>
      <c r="B103" s="105"/>
      <c r="C103" s="105"/>
      <c r="D103" s="105"/>
      <c r="E103" s="105"/>
      <c r="F103" s="105"/>
      <c r="G103" s="105"/>
      <c r="H103" s="105"/>
      <c r="I103" s="105"/>
      <c r="J103" s="105"/>
    </row>
    <row r="104" spans="1:10" ht="15.75">
      <c r="A104" s="108"/>
      <c r="B104" s="105"/>
      <c r="C104" s="105"/>
      <c r="D104" s="105"/>
      <c r="E104" s="105"/>
      <c r="F104" s="105"/>
      <c r="G104" s="105"/>
      <c r="H104" s="105"/>
      <c r="I104" s="105"/>
      <c r="J104" s="105"/>
    </row>
    <row r="105" spans="1:10" ht="15.75">
      <c r="A105" s="108"/>
      <c r="B105" s="105"/>
      <c r="C105" s="105"/>
      <c r="D105" s="105"/>
      <c r="E105" s="105"/>
      <c r="F105" s="105"/>
      <c r="G105" s="105"/>
      <c r="H105" s="105"/>
      <c r="I105" s="105"/>
      <c r="J105" s="105"/>
    </row>
    <row r="106" spans="1:10" ht="15.75">
      <c r="A106" s="108"/>
      <c r="B106" s="105"/>
      <c r="C106" s="105"/>
      <c r="D106" s="105"/>
      <c r="E106" s="105"/>
      <c r="F106" s="105"/>
      <c r="G106" s="105"/>
      <c r="H106" s="105"/>
      <c r="I106" s="105"/>
      <c r="J106" s="105"/>
    </row>
    <row r="107" spans="1:10" ht="15.75">
      <c r="A107" s="108"/>
      <c r="B107" s="105"/>
      <c r="C107" s="105"/>
      <c r="D107" s="105"/>
      <c r="E107" s="105"/>
      <c r="F107" s="105"/>
      <c r="G107" s="105"/>
      <c r="H107" s="105"/>
      <c r="I107" s="105"/>
      <c r="J107" s="105"/>
    </row>
    <row r="108" spans="1:10" ht="15.75">
      <c r="A108" s="108"/>
      <c r="B108" s="105"/>
      <c r="C108" s="105"/>
      <c r="D108" s="105"/>
      <c r="E108" s="105"/>
      <c r="F108" s="105"/>
      <c r="G108" s="105"/>
      <c r="H108" s="105"/>
      <c r="I108" s="105"/>
      <c r="J108" s="105"/>
    </row>
    <row r="109" spans="1:10" ht="15.75">
      <c r="A109" s="108"/>
      <c r="B109" s="105"/>
      <c r="C109" s="105"/>
      <c r="D109" s="105"/>
      <c r="E109" s="105"/>
      <c r="F109" s="105"/>
      <c r="G109" s="105"/>
      <c r="H109" s="105"/>
      <c r="I109" s="105"/>
      <c r="J109" s="105"/>
    </row>
    <row r="110" spans="1:10" ht="15.75">
      <c r="A110" s="108"/>
      <c r="B110" s="105"/>
      <c r="C110" s="105"/>
      <c r="D110" s="105"/>
      <c r="E110" s="105"/>
      <c r="F110" s="105"/>
      <c r="G110" s="105"/>
      <c r="H110" s="105"/>
      <c r="I110" s="105"/>
      <c r="J110" s="105"/>
    </row>
    <row r="111" spans="1:10" ht="15.75">
      <c r="A111" s="108"/>
      <c r="B111" s="105"/>
      <c r="C111" s="105"/>
      <c r="D111" s="105"/>
      <c r="E111" s="105"/>
      <c r="F111" s="105"/>
      <c r="G111" s="105"/>
      <c r="H111" s="105"/>
      <c r="I111" s="105"/>
      <c r="J111" s="105"/>
    </row>
    <row r="112" spans="1:10" ht="15.75">
      <c r="A112" s="108"/>
      <c r="B112" s="105"/>
      <c r="C112" s="105"/>
      <c r="D112" s="105"/>
      <c r="E112" s="105"/>
      <c r="F112" s="105"/>
      <c r="G112" s="105"/>
      <c r="H112" s="105"/>
      <c r="I112" s="105"/>
      <c r="J112" s="105"/>
    </row>
    <row r="113" spans="1:10" ht="15.75">
      <c r="A113" s="108"/>
      <c r="B113" s="105"/>
      <c r="C113" s="105"/>
      <c r="D113" s="105"/>
      <c r="E113" s="105"/>
      <c r="F113" s="105"/>
      <c r="G113" s="105"/>
      <c r="H113" s="105"/>
      <c r="I113" s="105"/>
      <c r="J113" s="105"/>
    </row>
    <row r="114" spans="1:10" ht="15.75">
      <c r="A114" s="108"/>
      <c r="B114" s="105"/>
      <c r="C114" s="105"/>
      <c r="D114" s="105"/>
      <c r="E114" s="105"/>
      <c r="F114" s="105"/>
      <c r="G114" s="105"/>
      <c r="H114" s="105"/>
      <c r="I114" s="105"/>
      <c r="J114" s="105"/>
    </row>
    <row r="115" spans="1:10" ht="15.75">
      <c r="A115" s="108"/>
      <c r="B115" s="105"/>
      <c r="C115" s="105"/>
      <c r="D115" s="105"/>
      <c r="E115" s="105"/>
      <c r="F115" s="105"/>
      <c r="G115" s="105"/>
      <c r="H115" s="105"/>
      <c r="I115" s="105"/>
      <c r="J115" s="105"/>
    </row>
    <row r="116" spans="1:10" ht="15.75">
      <c r="A116" s="108"/>
      <c r="B116" s="105"/>
      <c r="C116" s="105"/>
      <c r="D116" s="105"/>
      <c r="E116" s="105"/>
      <c r="F116" s="105"/>
      <c r="G116" s="105"/>
      <c r="H116" s="105"/>
      <c r="I116" s="105"/>
      <c r="J116" s="105"/>
    </row>
    <row r="117" spans="1:10" ht="15.75">
      <c r="A117" s="108"/>
      <c r="B117" s="105"/>
      <c r="C117" s="105"/>
      <c r="D117" s="105"/>
      <c r="E117" s="105"/>
      <c r="F117" s="105"/>
      <c r="G117" s="105"/>
      <c r="H117" s="105"/>
      <c r="I117" s="105"/>
      <c r="J117" s="105"/>
    </row>
    <row r="118" spans="1:10" ht="15.75">
      <c r="A118" s="108"/>
      <c r="B118" s="105"/>
      <c r="C118" s="105"/>
      <c r="D118" s="105"/>
      <c r="E118" s="105"/>
      <c r="F118" s="105"/>
      <c r="G118" s="105"/>
      <c r="H118" s="105"/>
      <c r="I118" s="105"/>
      <c r="J118" s="105"/>
    </row>
    <row r="119" spans="1:10" ht="15.75">
      <c r="A119" s="108"/>
      <c r="B119" s="105"/>
      <c r="C119" s="105"/>
      <c r="D119" s="105"/>
      <c r="E119" s="105"/>
      <c r="F119" s="105"/>
      <c r="G119" s="105"/>
      <c r="H119" s="105"/>
      <c r="I119" s="105"/>
      <c r="J119" s="105"/>
    </row>
    <row r="120" spans="1:10" ht="15.75">
      <c r="A120" s="108"/>
      <c r="B120" s="105"/>
      <c r="C120" s="105"/>
      <c r="D120" s="105"/>
      <c r="E120" s="105"/>
      <c r="F120" s="105"/>
      <c r="G120" s="105"/>
      <c r="H120" s="105"/>
      <c r="I120" s="105"/>
      <c r="J120" s="105"/>
    </row>
    <row r="121" spans="1:10" ht="15.75">
      <c r="A121" s="108"/>
      <c r="B121" s="105"/>
      <c r="C121" s="105"/>
      <c r="D121" s="105"/>
      <c r="E121" s="105"/>
      <c r="F121" s="105"/>
      <c r="G121" s="105"/>
      <c r="H121" s="105"/>
      <c r="I121" s="105"/>
      <c r="J121" s="105"/>
    </row>
    <row r="122" spans="1:10" ht="15.75">
      <c r="A122" s="108"/>
      <c r="B122" s="105"/>
      <c r="C122" s="105"/>
      <c r="D122" s="105"/>
      <c r="E122" s="105"/>
      <c r="F122" s="105"/>
      <c r="G122" s="105"/>
      <c r="H122" s="105"/>
      <c r="I122" s="105"/>
      <c r="J122" s="105"/>
    </row>
    <row r="123" spans="1:10" ht="15.75">
      <c r="A123" s="108"/>
      <c r="B123" s="105"/>
      <c r="C123" s="105"/>
      <c r="D123" s="105"/>
      <c r="E123" s="105"/>
      <c r="F123" s="105"/>
      <c r="G123" s="105"/>
      <c r="H123" s="105"/>
      <c r="I123" s="105"/>
      <c r="J123" s="105"/>
    </row>
    <row r="124" spans="1:10" ht="15.75">
      <c r="A124" s="108"/>
      <c r="B124" s="105"/>
      <c r="C124" s="105"/>
      <c r="D124" s="105"/>
      <c r="E124" s="105"/>
      <c r="F124" s="105"/>
      <c r="G124" s="105"/>
      <c r="H124" s="105"/>
      <c r="I124" s="105"/>
      <c r="J124" s="105"/>
    </row>
    <row r="125" spans="1:10" ht="15.75">
      <c r="A125" s="108"/>
      <c r="B125" s="105"/>
      <c r="C125" s="105"/>
      <c r="D125" s="105"/>
      <c r="E125" s="105"/>
      <c r="F125" s="105"/>
      <c r="G125" s="105"/>
      <c r="H125" s="105"/>
      <c r="I125" s="105"/>
      <c r="J125" s="105"/>
    </row>
    <row r="126" spans="1:10" ht="15.75">
      <c r="A126" s="108"/>
      <c r="B126" s="105"/>
      <c r="C126" s="105"/>
      <c r="D126" s="105"/>
      <c r="E126" s="105"/>
      <c r="F126" s="105"/>
      <c r="G126" s="105"/>
      <c r="H126" s="105"/>
      <c r="I126" s="105"/>
      <c r="J126" s="105"/>
    </row>
    <row r="127" spans="1:10" ht="15.75">
      <c r="A127" s="108"/>
      <c r="B127" s="105"/>
      <c r="C127" s="105"/>
      <c r="D127" s="105"/>
      <c r="E127" s="105"/>
      <c r="F127" s="105"/>
      <c r="G127" s="105"/>
      <c r="H127" s="105"/>
      <c r="I127" s="105"/>
      <c r="J127" s="105"/>
    </row>
    <row r="128" spans="1:10" ht="15.75">
      <c r="A128" s="108"/>
      <c r="B128" s="105"/>
      <c r="C128" s="105"/>
      <c r="D128" s="105"/>
      <c r="E128" s="105"/>
      <c r="F128" s="105"/>
      <c r="G128" s="105"/>
      <c r="H128" s="105"/>
      <c r="I128" s="105"/>
      <c r="J128" s="105"/>
    </row>
    <row r="129" spans="1:10" ht="15.75">
      <c r="A129" s="108"/>
      <c r="B129" s="105"/>
      <c r="C129" s="105"/>
      <c r="D129" s="105"/>
      <c r="E129" s="105"/>
      <c r="F129" s="105"/>
      <c r="G129" s="105"/>
      <c r="H129" s="105"/>
      <c r="I129" s="105"/>
      <c r="J129" s="105"/>
    </row>
    <row r="130" spans="1:10" ht="15.75">
      <c r="A130" s="108"/>
      <c r="B130" s="105"/>
      <c r="C130" s="105"/>
      <c r="D130" s="105"/>
      <c r="E130" s="105"/>
      <c r="F130" s="105"/>
      <c r="G130" s="105"/>
      <c r="H130" s="105"/>
      <c r="I130" s="105"/>
      <c r="J130" s="105"/>
    </row>
    <row r="131" spans="1:10" ht="15.75">
      <c r="A131" s="108"/>
      <c r="B131" s="105"/>
      <c r="C131" s="105"/>
      <c r="D131" s="105"/>
      <c r="E131" s="105"/>
      <c r="F131" s="105"/>
      <c r="G131" s="105"/>
      <c r="H131" s="105"/>
      <c r="I131" s="105"/>
      <c r="J131" s="105"/>
    </row>
    <row r="132" spans="1:10" ht="15.75">
      <c r="A132" s="108"/>
      <c r="B132" s="105"/>
      <c r="C132" s="105"/>
      <c r="D132" s="105"/>
      <c r="E132" s="105"/>
      <c r="F132" s="105"/>
      <c r="G132" s="105"/>
      <c r="H132" s="105"/>
      <c r="I132" s="105"/>
      <c r="J132" s="105"/>
    </row>
    <row r="133" spans="1:10" ht="15.75">
      <c r="A133" s="108"/>
      <c r="B133" s="105"/>
      <c r="C133" s="105"/>
      <c r="D133" s="105"/>
      <c r="E133" s="105"/>
      <c r="F133" s="105"/>
      <c r="G133" s="105"/>
      <c r="H133" s="105"/>
      <c r="I133" s="105"/>
      <c r="J133" s="105"/>
    </row>
    <row r="134" spans="1:10" ht="15.75">
      <c r="A134" s="108"/>
      <c r="B134" s="105"/>
      <c r="C134" s="105"/>
      <c r="D134" s="105"/>
      <c r="E134" s="105"/>
      <c r="F134" s="105"/>
      <c r="G134" s="105"/>
      <c r="H134" s="105"/>
      <c r="I134" s="105"/>
      <c r="J134" s="105"/>
    </row>
    <row r="135" spans="1:10" ht="15.75">
      <c r="A135" s="108"/>
      <c r="B135" s="105"/>
      <c r="C135" s="105"/>
      <c r="D135" s="105"/>
      <c r="E135" s="105"/>
      <c r="F135" s="105"/>
      <c r="G135" s="105"/>
      <c r="H135" s="105"/>
      <c r="I135" s="105"/>
      <c r="J135" s="105"/>
    </row>
    <row r="136" spans="1:10" ht="15.75">
      <c r="A136" s="108"/>
      <c r="B136" s="105"/>
      <c r="C136" s="105"/>
      <c r="D136" s="105"/>
      <c r="E136" s="105"/>
      <c r="F136" s="105"/>
      <c r="G136" s="105"/>
      <c r="H136" s="105"/>
      <c r="I136" s="105"/>
      <c r="J136" s="105"/>
    </row>
    <row r="137" spans="1:10" ht="15.75">
      <c r="A137" s="108"/>
      <c r="B137" s="105"/>
      <c r="C137" s="105"/>
      <c r="D137" s="105"/>
      <c r="E137" s="105"/>
      <c r="F137" s="105"/>
      <c r="G137" s="105"/>
      <c r="H137" s="105"/>
      <c r="I137" s="105"/>
      <c r="J137" s="105"/>
    </row>
    <row r="138" spans="1:10" ht="15.75">
      <c r="A138" s="108"/>
      <c r="B138" s="105"/>
      <c r="C138" s="105"/>
      <c r="D138" s="105"/>
      <c r="E138" s="105"/>
      <c r="F138" s="105"/>
      <c r="G138" s="105"/>
      <c r="H138" s="105"/>
      <c r="I138" s="105"/>
      <c r="J138" s="105"/>
    </row>
    <row r="139" spans="1:10" ht="15.75">
      <c r="A139" s="108"/>
      <c r="B139" s="105"/>
      <c r="C139" s="105"/>
      <c r="D139" s="105"/>
      <c r="E139" s="105"/>
      <c r="F139" s="105"/>
      <c r="G139" s="105"/>
      <c r="H139" s="105"/>
      <c r="I139" s="105"/>
      <c r="J139" s="105"/>
    </row>
    <row r="140" spans="1:10" ht="15.75">
      <c r="A140" s="108"/>
      <c r="B140" s="105"/>
      <c r="C140" s="105"/>
      <c r="D140" s="105"/>
      <c r="E140" s="105"/>
      <c r="F140" s="105"/>
      <c r="G140" s="105"/>
      <c r="H140" s="105"/>
      <c r="I140" s="105"/>
      <c r="J140" s="105"/>
    </row>
    <row r="141" spans="1:10" ht="15.75">
      <c r="A141" s="108"/>
      <c r="B141" s="105"/>
      <c r="C141" s="105"/>
      <c r="D141" s="105"/>
      <c r="E141" s="105"/>
      <c r="F141" s="105"/>
      <c r="G141" s="105"/>
      <c r="H141" s="105"/>
      <c r="I141" s="105"/>
      <c r="J141" s="105"/>
    </row>
    <row r="142" spans="1:10" ht="15.75">
      <c r="A142" s="108"/>
      <c r="B142" s="105"/>
      <c r="C142" s="105"/>
      <c r="D142" s="105"/>
      <c r="E142" s="105"/>
      <c r="F142" s="105"/>
      <c r="G142" s="105"/>
      <c r="H142" s="105"/>
      <c r="I142" s="105"/>
      <c r="J142" s="105"/>
    </row>
    <row r="143" spans="1:10" ht="15.75">
      <c r="A143" s="108"/>
      <c r="B143" s="105"/>
      <c r="C143" s="105"/>
      <c r="D143" s="105"/>
      <c r="E143" s="105"/>
      <c r="F143" s="105"/>
      <c r="G143" s="105"/>
      <c r="H143" s="105"/>
      <c r="I143" s="105"/>
      <c r="J143" s="105"/>
    </row>
    <row r="144" spans="1:10" ht="15.75">
      <c r="A144" s="108"/>
      <c r="B144" s="105"/>
      <c r="C144" s="105"/>
      <c r="D144" s="105"/>
      <c r="E144" s="105"/>
      <c r="F144" s="105"/>
      <c r="G144" s="105"/>
      <c r="H144" s="105"/>
      <c r="I144" s="105"/>
      <c r="J144" s="105"/>
    </row>
    <row r="145" spans="1:10" ht="15.75">
      <c r="A145" s="108"/>
      <c r="B145" s="105"/>
      <c r="C145" s="105"/>
      <c r="D145" s="105"/>
      <c r="E145" s="105"/>
      <c r="F145" s="105"/>
      <c r="G145" s="105"/>
      <c r="H145" s="105"/>
      <c r="I145" s="105"/>
      <c r="J145" s="105"/>
    </row>
    <row r="146" spans="1:10" ht="15.75">
      <c r="A146" s="108"/>
      <c r="B146" s="105"/>
      <c r="C146" s="105"/>
      <c r="D146" s="105"/>
      <c r="E146" s="105"/>
      <c r="F146" s="105"/>
      <c r="G146" s="105"/>
      <c r="H146" s="105"/>
      <c r="I146" s="105"/>
      <c r="J146" s="105"/>
    </row>
    <row r="147" spans="1:10" ht="15.75">
      <c r="A147" s="108"/>
      <c r="B147" s="105"/>
      <c r="C147" s="105"/>
      <c r="D147" s="105"/>
      <c r="E147" s="105"/>
      <c r="F147" s="105"/>
      <c r="G147" s="105"/>
      <c r="H147" s="105"/>
      <c r="I147" s="105"/>
      <c r="J147" s="105"/>
    </row>
    <row r="148" spans="1:10" ht="15.75">
      <c r="A148" s="108"/>
      <c r="B148" s="105"/>
      <c r="C148" s="105"/>
      <c r="D148" s="105"/>
      <c r="E148" s="105"/>
      <c r="F148" s="105"/>
      <c r="G148" s="105"/>
      <c r="H148" s="105"/>
      <c r="I148" s="105"/>
      <c r="J148" s="105"/>
    </row>
    <row r="149" spans="1:10" ht="15.75">
      <c r="A149" s="108"/>
      <c r="B149" s="105"/>
      <c r="C149" s="105"/>
      <c r="D149" s="105"/>
      <c r="E149" s="105"/>
      <c r="F149" s="105"/>
      <c r="G149" s="105"/>
      <c r="H149" s="105"/>
      <c r="I149" s="105"/>
      <c r="J149" s="105"/>
    </row>
    <row r="150" spans="1:10" ht="15.75">
      <c r="A150" s="108"/>
      <c r="B150" s="105"/>
      <c r="C150" s="105"/>
      <c r="D150" s="105"/>
      <c r="E150" s="105"/>
      <c r="F150" s="105"/>
      <c r="G150" s="105"/>
      <c r="H150" s="105"/>
      <c r="I150" s="105"/>
      <c r="J150" s="105"/>
    </row>
    <row r="151" spans="1:10" ht="15.75">
      <c r="A151" s="108"/>
      <c r="B151" s="105"/>
      <c r="C151" s="105"/>
      <c r="D151" s="105"/>
      <c r="E151" s="105"/>
      <c r="F151" s="105"/>
      <c r="G151" s="105"/>
      <c r="H151" s="105"/>
      <c r="I151" s="105"/>
      <c r="J151" s="105"/>
    </row>
    <row r="152" spans="1:10" ht="15.75">
      <c r="A152" s="108"/>
      <c r="B152" s="105"/>
      <c r="C152" s="105"/>
      <c r="D152" s="105"/>
      <c r="E152" s="105"/>
      <c r="F152" s="105"/>
      <c r="G152" s="105"/>
      <c r="H152" s="105"/>
      <c r="I152" s="105"/>
      <c r="J152" s="105"/>
    </row>
    <row r="153" spans="1:10" ht="15.75">
      <c r="A153" s="108"/>
      <c r="B153" s="105"/>
      <c r="C153" s="105"/>
      <c r="D153" s="105"/>
      <c r="E153" s="105"/>
      <c r="F153" s="105"/>
      <c r="G153" s="105"/>
      <c r="H153" s="105"/>
      <c r="I153" s="105"/>
      <c r="J153" s="105"/>
    </row>
    <row r="154" spans="1:10" ht="15.75">
      <c r="A154" s="108"/>
      <c r="B154" s="105"/>
      <c r="C154" s="105"/>
      <c r="D154" s="105"/>
      <c r="E154" s="105"/>
      <c r="F154" s="105"/>
      <c r="G154" s="105"/>
      <c r="H154" s="105"/>
      <c r="I154" s="105"/>
      <c r="J154" s="105"/>
    </row>
    <row r="155" spans="1:10" ht="15.75">
      <c r="A155" s="108"/>
      <c r="B155" s="105"/>
      <c r="C155" s="105"/>
      <c r="D155" s="105"/>
      <c r="E155" s="105"/>
      <c r="F155" s="105"/>
      <c r="G155" s="105"/>
      <c r="H155" s="105"/>
      <c r="I155" s="105"/>
      <c r="J155" s="105"/>
    </row>
    <row r="156" spans="1:10" ht="15.75">
      <c r="A156" s="108"/>
      <c r="B156" s="105"/>
      <c r="C156" s="105"/>
      <c r="D156" s="105"/>
      <c r="E156" s="105"/>
      <c r="F156" s="105"/>
      <c r="G156" s="105"/>
      <c r="H156" s="105"/>
      <c r="I156" s="105"/>
      <c r="J156" s="105"/>
    </row>
    <row r="157" spans="1:10" ht="15">
      <c r="B157" s="105"/>
      <c r="C157" s="105"/>
      <c r="D157" s="105"/>
      <c r="E157" s="105"/>
      <c r="F157" s="105"/>
      <c r="G157" s="105"/>
      <c r="H157" s="105"/>
      <c r="I157" s="105"/>
      <c r="J157" s="105"/>
    </row>
    <row r="158" spans="1:10" ht="15">
      <c r="B158" s="105"/>
      <c r="C158" s="105"/>
      <c r="D158" s="105"/>
      <c r="E158" s="105"/>
      <c r="F158" s="105"/>
      <c r="G158" s="105"/>
      <c r="H158" s="105"/>
      <c r="I158" s="105"/>
      <c r="J158" s="105"/>
    </row>
    <row r="159" spans="1:10" ht="15">
      <c r="B159" s="105"/>
      <c r="C159" s="105"/>
      <c r="D159" s="105"/>
      <c r="E159" s="105"/>
      <c r="F159" s="105"/>
      <c r="G159" s="105"/>
      <c r="H159" s="105"/>
      <c r="I159" s="105"/>
      <c r="J159" s="105"/>
    </row>
    <row r="160" spans="1:10" ht="15">
      <c r="B160" s="105"/>
      <c r="C160" s="105"/>
      <c r="D160" s="105"/>
      <c r="E160" s="105"/>
      <c r="F160" s="105"/>
      <c r="G160" s="105"/>
      <c r="H160" s="105"/>
      <c r="I160" s="105"/>
      <c r="J160" s="105"/>
    </row>
    <row r="161" spans="2:10" ht="15">
      <c r="B161" s="105"/>
      <c r="C161" s="105"/>
      <c r="D161" s="105"/>
      <c r="E161" s="105"/>
      <c r="F161" s="105"/>
      <c r="G161" s="105"/>
      <c r="H161" s="105"/>
      <c r="I161" s="105"/>
      <c r="J161" s="105"/>
    </row>
    <row r="162" spans="2:10" ht="15">
      <c r="B162" s="105"/>
      <c r="C162" s="105"/>
      <c r="D162" s="105"/>
      <c r="E162" s="105"/>
      <c r="F162" s="105"/>
      <c r="G162" s="105"/>
      <c r="H162" s="105"/>
      <c r="I162" s="105"/>
      <c r="J162" s="105"/>
    </row>
    <row r="163" spans="2:10" ht="15">
      <c r="B163" s="105"/>
      <c r="C163" s="105"/>
      <c r="D163" s="105"/>
      <c r="E163" s="105"/>
      <c r="F163" s="105"/>
      <c r="G163" s="105"/>
      <c r="H163" s="105"/>
      <c r="I163" s="105"/>
      <c r="J163" s="105"/>
    </row>
    <row r="164" spans="2:10" ht="15">
      <c r="B164" s="105"/>
      <c r="C164" s="105"/>
      <c r="D164" s="105"/>
      <c r="E164" s="105"/>
      <c r="F164" s="105"/>
      <c r="G164" s="105"/>
      <c r="H164" s="105"/>
      <c r="I164" s="105"/>
      <c r="J164" s="105"/>
    </row>
    <row r="165" spans="2:10" ht="15">
      <c r="B165" s="105"/>
      <c r="C165" s="105"/>
      <c r="D165" s="105"/>
      <c r="E165" s="105"/>
      <c r="F165" s="105"/>
      <c r="G165" s="105"/>
      <c r="H165" s="105"/>
      <c r="I165" s="105"/>
      <c r="J165" s="105"/>
    </row>
    <row r="166" spans="2:10" ht="15">
      <c r="B166" s="105"/>
      <c r="C166" s="105"/>
      <c r="D166" s="105"/>
      <c r="E166" s="105"/>
      <c r="F166" s="105"/>
      <c r="G166" s="105"/>
      <c r="H166" s="105"/>
      <c r="I166" s="105"/>
      <c r="J166" s="105"/>
    </row>
    <row r="167" spans="2:10" ht="15">
      <c r="B167" s="105"/>
      <c r="C167" s="105"/>
      <c r="D167" s="105"/>
      <c r="E167" s="105"/>
      <c r="F167" s="105"/>
      <c r="G167" s="105"/>
      <c r="H167" s="105"/>
      <c r="I167" s="105"/>
      <c r="J167" s="105"/>
    </row>
    <row r="168" spans="2:10" ht="15">
      <c r="B168" s="105"/>
      <c r="C168" s="105"/>
      <c r="D168" s="105"/>
      <c r="E168" s="105"/>
      <c r="F168" s="105"/>
      <c r="G168" s="105"/>
      <c r="H168" s="105"/>
      <c r="I168" s="105"/>
      <c r="J168" s="105"/>
    </row>
    <row r="169" spans="2:10" ht="15">
      <c r="B169" s="105"/>
      <c r="C169" s="105"/>
      <c r="D169" s="105"/>
      <c r="E169" s="105"/>
      <c r="F169" s="105"/>
      <c r="G169" s="105"/>
      <c r="H169" s="105"/>
      <c r="I169" s="105"/>
      <c r="J169" s="105"/>
    </row>
  </sheetData>
  <mergeCells count="12">
    <mergeCell ref="A4:A7"/>
    <mergeCell ref="A1:K1"/>
    <mergeCell ref="A32:A35"/>
    <mergeCell ref="B32:D32"/>
    <mergeCell ref="E32:G32"/>
    <mergeCell ref="H32:J32"/>
    <mergeCell ref="K32:K35"/>
    <mergeCell ref="B4:D4"/>
    <mergeCell ref="E4:G4"/>
    <mergeCell ref="H4:J4"/>
    <mergeCell ref="K4:K7"/>
    <mergeCell ref="A2:K2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C9900"/>
  </sheetPr>
  <dimension ref="A1:K135"/>
  <sheetViews>
    <sheetView rightToLeft="1" view="pageBreakPreview" zoomScale="90" zoomScaleNormal="60" zoomScaleSheetLayoutView="90" workbookViewId="0">
      <selection activeCell="K42" sqref="K42"/>
    </sheetView>
  </sheetViews>
  <sheetFormatPr defaultRowHeight="12.75"/>
  <cols>
    <col min="1" max="1" width="37.7109375" style="101" customWidth="1"/>
    <col min="2" max="7" width="9" style="101" customWidth="1"/>
    <col min="8" max="8" width="10.5703125" style="101" customWidth="1"/>
    <col min="9" max="9" width="11.28515625" style="101" customWidth="1"/>
    <col min="10" max="10" width="11.7109375" style="101" customWidth="1"/>
    <col min="11" max="11" width="41.28515625" style="101" customWidth="1"/>
    <col min="12" max="16384" width="9.140625" style="101"/>
  </cols>
  <sheetData>
    <row r="1" spans="1:11" ht="23.25" customHeight="1">
      <c r="A1" s="1045" t="s">
        <v>680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02" customFormat="1" ht="40.5" customHeight="1">
      <c r="A2" s="1043" t="s">
        <v>689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105" customFormat="1" ht="21" customHeight="1" thickBot="1">
      <c r="A3" s="350" t="s">
        <v>611</v>
      </c>
      <c r="B3" s="343"/>
      <c r="C3" s="343"/>
      <c r="D3" s="343"/>
      <c r="E3" s="343"/>
      <c r="F3" s="343"/>
      <c r="G3" s="343"/>
      <c r="H3" s="343"/>
      <c r="I3" s="343"/>
      <c r="J3" s="343"/>
      <c r="K3" s="325" t="s">
        <v>612</v>
      </c>
    </row>
    <row r="4" spans="1:11" s="103" customFormat="1" ht="16.5" customHeight="1" thickTop="1">
      <c r="A4" s="1047" t="s">
        <v>14</v>
      </c>
      <c r="B4" s="1047" t="s">
        <v>6</v>
      </c>
      <c r="C4" s="1047"/>
      <c r="D4" s="1047"/>
      <c r="E4" s="1047" t="s">
        <v>7</v>
      </c>
      <c r="F4" s="1047"/>
      <c r="G4" s="1047"/>
      <c r="H4" s="1047" t="s">
        <v>234</v>
      </c>
      <c r="I4" s="1047"/>
      <c r="J4" s="1047"/>
      <c r="K4" s="1076" t="s">
        <v>163</v>
      </c>
    </row>
    <row r="5" spans="1:11" ht="16.5" customHeight="1">
      <c r="A5" s="1042"/>
      <c r="B5" s="342"/>
      <c r="C5" s="342" t="s">
        <v>441</v>
      </c>
      <c r="D5" s="342"/>
      <c r="E5" s="342"/>
      <c r="F5" s="342" t="s">
        <v>127</v>
      </c>
      <c r="G5" s="342"/>
      <c r="H5" s="342"/>
      <c r="I5" s="342" t="s">
        <v>128</v>
      </c>
      <c r="J5" s="342"/>
      <c r="K5" s="1077"/>
    </row>
    <row r="6" spans="1:11" ht="16.5" customHeight="1">
      <c r="A6" s="1042"/>
      <c r="B6" s="348" t="s">
        <v>235</v>
      </c>
      <c r="C6" s="348" t="s">
        <v>267</v>
      </c>
      <c r="D6" s="343" t="s">
        <v>241</v>
      </c>
      <c r="E6" s="348" t="s">
        <v>235</v>
      </c>
      <c r="F6" s="348" t="s">
        <v>267</v>
      </c>
      <c r="G6" s="343" t="s">
        <v>241</v>
      </c>
      <c r="H6" s="348" t="s">
        <v>235</v>
      </c>
      <c r="I6" s="348" t="s">
        <v>267</v>
      </c>
      <c r="J6" s="343" t="s">
        <v>241</v>
      </c>
      <c r="K6" s="1077"/>
    </row>
    <row r="7" spans="1:11" ht="16.5" customHeight="1" thickBot="1">
      <c r="A7" s="1056"/>
      <c r="B7" s="344" t="s">
        <v>238</v>
      </c>
      <c r="C7" s="344" t="s">
        <v>239</v>
      </c>
      <c r="D7" s="344" t="s">
        <v>240</v>
      </c>
      <c r="E7" s="344" t="s">
        <v>238</v>
      </c>
      <c r="F7" s="344" t="s">
        <v>239</v>
      </c>
      <c r="G7" s="344" t="s">
        <v>240</v>
      </c>
      <c r="H7" s="344" t="s">
        <v>238</v>
      </c>
      <c r="I7" s="344" t="s">
        <v>239</v>
      </c>
      <c r="J7" s="344" t="s">
        <v>240</v>
      </c>
      <c r="K7" s="1078"/>
    </row>
    <row r="8" spans="1:11" ht="30" customHeight="1">
      <c r="A8" s="104" t="s">
        <v>9</v>
      </c>
      <c r="B8" s="105"/>
      <c r="C8" s="105"/>
      <c r="D8" s="105"/>
      <c r="E8" s="105"/>
      <c r="F8" s="105"/>
      <c r="G8" s="105"/>
      <c r="H8" s="105"/>
      <c r="I8" s="105"/>
      <c r="J8" s="105"/>
      <c r="K8" s="353" t="s">
        <v>164</v>
      </c>
    </row>
    <row r="9" spans="1:11" ht="30" customHeight="1">
      <c r="A9" s="354" t="s">
        <v>499</v>
      </c>
      <c r="B9" s="487">
        <v>25</v>
      </c>
      <c r="C9" s="487">
        <v>21</v>
      </c>
      <c r="D9" s="487">
        <v>46</v>
      </c>
      <c r="E9" s="487">
        <v>0</v>
      </c>
      <c r="F9" s="487">
        <v>0</v>
      </c>
      <c r="G9" s="487">
        <v>0</v>
      </c>
      <c r="H9" s="487">
        <f>SUM(B9,E9)</f>
        <v>25</v>
      </c>
      <c r="I9" s="487">
        <f>SUM(C9,F9)</f>
        <v>21</v>
      </c>
      <c r="J9" s="487">
        <f>SUM(D9,G9)</f>
        <v>46</v>
      </c>
      <c r="K9" s="143" t="s">
        <v>510</v>
      </c>
    </row>
    <row r="10" spans="1:11" ht="30" customHeight="1" thickBot="1">
      <c r="A10" s="387" t="s">
        <v>11</v>
      </c>
      <c r="B10" s="488">
        <f>SUM(B9)</f>
        <v>25</v>
      </c>
      <c r="C10" s="488">
        <f>SUM(C9)</f>
        <v>21</v>
      </c>
      <c r="D10" s="488">
        <f>SUM(D9)</f>
        <v>46</v>
      </c>
      <c r="E10" s="487">
        <v>0</v>
      </c>
      <c r="F10" s="487">
        <v>0</v>
      </c>
      <c r="G10" s="487">
        <v>0</v>
      </c>
      <c r="H10" s="488">
        <f>SUM(H9:H9)</f>
        <v>25</v>
      </c>
      <c r="I10" s="488">
        <f>SUM(I9:I9)</f>
        <v>21</v>
      </c>
      <c r="J10" s="488">
        <f>SUM(J9:J9)</f>
        <v>46</v>
      </c>
      <c r="K10" s="372" t="s">
        <v>161</v>
      </c>
    </row>
    <row r="11" spans="1:11" ht="30" customHeight="1" thickBot="1">
      <c r="A11" s="266" t="s">
        <v>78</v>
      </c>
      <c r="B11" s="486">
        <f>SUM(B10)</f>
        <v>25</v>
      </c>
      <c r="C11" s="486">
        <f t="shared" ref="C11:J11" si="0">SUM(C10)</f>
        <v>21</v>
      </c>
      <c r="D11" s="486">
        <f t="shared" si="0"/>
        <v>46</v>
      </c>
      <c r="E11" s="486">
        <v>0</v>
      </c>
      <c r="F11" s="486">
        <v>0</v>
      </c>
      <c r="G11" s="486">
        <v>0</v>
      </c>
      <c r="H11" s="486">
        <f t="shared" si="0"/>
        <v>25</v>
      </c>
      <c r="I11" s="486">
        <f t="shared" si="0"/>
        <v>21</v>
      </c>
      <c r="J11" s="486">
        <f t="shared" si="0"/>
        <v>46</v>
      </c>
      <c r="K11" s="384" t="s">
        <v>511</v>
      </c>
    </row>
    <row r="12" spans="1:11" ht="37.5" customHeight="1" thickTop="1">
      <c r="A12" s="108"/>
      <c r="B12" s="107"/>
      <c r="C12" s="107"/>
      <c r="D12" s="107"/>
      <c r="E12" s="107"/>
      <c r="F12" s="107"/>
      <c r="G12" s="107"/>
      <c r="H12" s="107"/>
      <c r="I12" s="107"/>
      <c r="J12" s="107"/>
      <c r="K12" s="105"/>
    </row>
    <row r="13" spans="1:11" ht="20.100000000000001" customHeight="1">
      <c r="A13" s="108"/>
      <c r="B13" s="107"/>
      <c r="C13" s="107"/>
      <c r="D13" s="107"/>
      <c r="E13" s="107"/>
      <c r="F13" s="107"/>
      <c r="G13" s="107"/>
      <c r="H13" s="107"/>
      <c r="I13" s="107"/>
      <c r="J13" s="107"/>
      <c r="K13" s="105"/>
    </row>
    <row r="14" spans="1:11" ht="20.100000000000001" customHeight="1">
      <c r="A14" s="108"/>
      <c r="B14" s="107"/>
      <c r="C14" s="107"/>
      <c r="D14" s="107"/>
      <c r="E14" s="107"/>
      <c r="F14" s="107"/>
      <c r="G14" s="107"/>
      <c r="H14" s="107"/>
      <c r="I14" s="107"/>
      <c r="J14" s="107"/>
      <c r="K14" s="105"/>
    </row>
    <row r="15" spans="1:11" ht="20.100000000000001" customHeight="1">
      <c r="A15" s="108"/>
      <c r="B15" s="107"/>
      <c r="C15" s="107"/>
      <c r="D15" s="107"/>
      <c r="E15" s="107"/>
      <c r="F15" s="107"/>
      <c r="G15" s="107"/>
      <c r="H15" s="378"/>
      <c r="I15" s="107"/>
      <c r="J15" s="107"/>
      <c r="K15" s="105"/>
    </row>
    <row r="16" spans="1:11" ht="20.100000000000001" customHeight="1">
      <c r="A16" s="108"/>
      <c r="B16" s="107"/>
      <c r="C16" s="107"/>
      <c r="D16" s="107"/>
      <c r="E16" s="107"/>
      <c r="F16" s="107"/>
      <c r="G16" s="107"/>
      <c r="H16" s="107"/>
      <c r="I16" s="107"/>
      <c r="J16" s="107"/>
      <c r="K16" s="105"/>
    </row>
    <row r="17" spans="1:11" ht="20.100000000000001" customHeight="1">
      <c r="A17" s="108"/>
      <c r="B17" s="107"/>
      <c r="C17" s="107"/>
      <c r="D17" s="107"/>
      <c r="E17" s="107"/>
      <c r="F17" s="107"/>
      <c r="G17" s="107"/>
      <c r="H17" s="107"/>
      <c r="I17" s="107"/>
      <c r="J17" s="107"/>
      <c r="K17" s="105"/>
    </row>
    <row r="18" spans="1:11" ht="20.100000000000001" customHeight="1">
      <c r="A18" s="108"/>
      <c r="B18" s="107"/>
      <c r="C18" s="107"/>
      <c r="D18" s="107"/>
      <c r="E18" s="107"/>
      <c r="F18" s="107"/>
      <c r="G18" s="107"/>
      <c r="H18" s="107"/>
      <c r="I18" s="107"/>
      <c r="J18" s="107"/>
      <c r="K18" s="105"/>
    </row>
    <row r="19" spans="1:11" ht="20.100000000000001" customHeight="1">
      <c r="A19" s="108"/>
      <c r="B19" s="107"/>
      <c r="C19" s="107"/>
      <c r="D19" s="107"/>
      <c r="E19" s="107"/>
      <c r="F19" s="107"/>
      <c r="G19" s="107"/>
      <c r="H19" s="107"/>
      <c r="I19" s="107"/>
      <c r="J19" s="107"/>
      <c r="K19" s="105"/>
    </row>
    <row r="20" spans="1:11" ht="20.100000000000001" customHeight="1">
      <c r="A20" s="108"/>
      <c r="B20" s="107"/>
      <c r="C20" s="107"/>
      <c r="D20" s="107"/>
      <c r="E20" s="107"/>
      <c r="F20" s="107"/>
      <c r="G20" s="107"/>
      <c r="H20" s="107"/>
      <c r="I20" s="107"/>
      <c r="J20" s="107"/>
      <c r="K20" s="105"/>
    </row>
    <row r="21" spans="1:11" ht="20.100000000000001" customHeight="1">
      <c r="A21" s="108"/>
      <c r="B21" s="107"/>
      <c r="C21" s="107"/>
      <c r="D21" s="107"/>
      <c r="E21" s="107"/>
      <c r="F21" s="107"/>
      <c r="G21" s="107"/>
      <c r="H21" s="107"/>
      <c r="I21" s="107"/>
      <c r="J21" s="107"/>
      <c r="K21" s="105"/>
    </row>
    <row r="22" spans="1:11" ht="20.100000000000001" customHeight="1">
      <c r="A22" s="108"/>
      <c r="B22" s="107"/>
      <c r="C22" s="107"/>
      <c r="D22" s="107"/>
      <c r="E22" s="107"/>
      <c r="F22" s="107"/>
      <c r="G22" s="107"/>
      <c r="H22" s="107"/>
      <c r="I22" s="107"/>
      <c r="J22" s="107"/>
      <c r="K22" s="105"/>
    </row>
    <row r="23" spans="1:11" ht="20.100000000000001" customHeight="1">
      <c r="A23" s="108"/>
      <c r="B23" s="107"/>
      <c r="C23" s="107"/>
      <c r="D23" s="107"/>
      <c r="E23" s="107"/>
      <c r="F23" s="107"/>
      <c r="G23" s="107"/>
      <c r="H23" s="107"/>
      <c r="I23" s="107"/>
      <c r="J23" s="107"/>
      <c r="K23" s="105"/>
    </row>
    <row r="24" spans="1:11" ht="20.100000000000001" customHeight="1">
      <c r="A24" s="108"/>
      <c r="B24" s="107"/>
      <c r="C24" s="107"/>
      <c r="D24" s="107"/>
      <c r="E24" s="107"/>
      <c r="F24" s="107"/>
      <c r="G24" s="107"/>
      <c r="H24" s="107"/>
      <c r="I24" s="107"/>
      <c r="J24" s="107"/>
      <c r="K24" s="105"/>
    </row>
    <row r="25" spans="1:11" ht="20.100000000000001" customHeight="1">
      <c r="A25" s="108"/>
      <c r="B25" s="107"/>
      <c r="C25" s="107"/>
      <c r="D25" s="107"/>
      <c r="E25" s="107"/>
      <c r="F25" s="107"/>
      <c r="G25" s="107"/>
      <c r="H25" s="107"/>
      <c r="I25" s="107"/>
      <c r="J25" s="107"/>
      <c r="K25" s="105"/>
    </row>
    <row r="26" spans="1:11" ht="20.100000000000001" customHeight="1">
      <c r="A26" s="108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ht="20.100000000000001" customHeight="1">
      <c r="A27" s="108"/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ht="15.75">
      <c r="A28" s="108"/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15.75">
      <c r="A29" s="108"/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ht="15.75">
      <c r="A30" s="108"/>
      <c r="B30" s="105"/>
      <c r="C30" s="105"/>
      <c r="D30" s="105"/>
      <c r="E30" s="105" t="s">
        <v>267</v>
      </c>
      <c r="F30" s="105"/>
      <c r="G30" s="105"/>
      <c r="H30" s="105"/>
      <c r="I30" s="105"/>
      <c r="J30" s="105"/>
      <c r="K30" s="105"/>
    </row>
    <row r="31" spans="1:11" ht="15.75">
      <c r="A31" s="108"/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1" ht="15.75">
      <c r="A32" s="108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15.75">
      <c r="A33" s="108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ht="15.75">
      <c r="A34" s="108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ht="15.75">
      <c r="A35" s="108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 ht="15.75">
      <c r="A36" s="108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 ht="15.75">
      <c r="A37" s="108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0" ht="15.75">
      <c r="A38" s="108"/>
      <c r="B38" s="105"/>
      <c r="C38" s="105"/>
      <c r="D38" s="105"/>
      <c r="E38" s="105"/>
      <c r="F38" s="105"/>
      <c r="G38" s="105"/>
      <c r="H38" s="105"/>
      <c r="I38" s="105"/>
      <c r="J38" s="105"/>
    </row>
    <row r="39" spans="1:10" ht="15.75">
      <c r="A39" s="108"/>
      <c r="B39" s="105"/>
      <c r="C39" s="105"/>
      <c r="D39" s="105"/>
      <c r="E39" s="105"/>
      <c r="F39" s="105"/>
      <c r="G39" s="105"/>
      <c r="H39" s="105"/>
      <c r="I39" s="105"/>
      <c r="J39" s="105"/>
    </row>
    <row r="40" spans="1:10" ht="15.75">
      <c r="A40" s="108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ht="15.75">
      <c r="A41" s="108"/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ht="15.75">
      <c r="A42" s="108"/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15.75">
      <c r="A43" s="108"/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 ht="15.75">
      <c r="A44" s="108"/>
      <c r="B44" s="105"/>
      <c r="C44" s="105"/>
      <c r="D44" s="105"/>
      <c r="E44" s="105"/>
      <c r="F44" s="105"/>
      <c r="G44" s="105"/>
      <c r="H44" s="105"/>
      <c r="I44" s="105"/>
      <c r="J44" s="105"/>
    </row>
    <row r="45" spans="1:10" ht="15.75">
      <c r="A45" s="108"/>
      <c r="B45" s="105"/>
      <c r="C45" s="105"/>
      <c r="D45" s="105"/>
      <c r="E45" s="105"/>
      <c r="F45" s="105"/>
      <c r="G45" s="105"/>
      <c r="H45" s="105"/>
      <c r="I45" s="105"/>
      <c r="J45" s="105"/>
    </row>
    <row r="46" spans="1:10" ht="15.75">
      <c r="A46" s="108"/>
      <c r="B46" s="105"/>
      <c r="C46" s="105"/>
      <c r="D46" s="105"/>
      <c r="E46" s="105"/>
      <c r="F46" s="105"/>
      <c r="G46" s="105"/>
      <c r="H46" s="105"/>
      <c r="I46" s="105"/>
      <c r="J46" s="105"/>
    </row>
    <row r="47" spans="1:10" ht="15.75">
      <c r="A47" s="108"/>
      <c r="B47" s="105"/>
      <c r="C47" s="105"/>
      <c r="D47" s="105"/>
      <c r="E47" s="105"/>
      <c r="F47" s="105"/>
      <c r="G47" s="105"/>
      <c r="H47" s="105"/>
      <c r="I47" s="105"/>
      <c r="J47" s="105"/>
    </row>
    <row r="48" spans="1:10" ht="15.75">
      <c r="A48" s="108"/>
      <c r="B48" s="105"/>
      <c r="C48" s="105"/>
      <c r="D48" s="105"/>
      <c r="E48" s="105"/>
      <c r="F48" s="105"/>
      <c r="G48" s="105"/>
      <c r="H48" s="105"/>
      <c r="I48" s="105"/>
      <c r="J48" s="105"/>
    </row>
    <row r="49" spans="1:10" ht="15.75">
      <c r="A49" s="108"/>
      <c r="B49" s="105"/>
      <c r="C49" s="105"/>
      <c r="D49" s="105"/>
      <c r="E49" s="105"/>
      <c r="F49" s="105"/>
      <c r="G49" s="105"/>
      <c r="H49" s="105"/>
      <c r="I49" s="105"/>
      <c r="J49" s="105"/>
    </row>
    <row r="50" spans="1:10" ht="15.75">
      <c r="A50" s="108"/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108"/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ht="15.75">
      <c r="A52" s="108"/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15.75">
      <c r="A53" s="108"/>
      <c r="B53" s="105"/>
      <c r="C53" s="105"/>
      <c r="D53" s="105"/>
      <c r="E53" s="105"/>
      <c r="F53" s="105"/>
      <c r="G53" s="105"/>
      <c r="H53" s="105"/>
      <c r="I53" s="105"/>
      <c r="J53" s="105"/>
    </row>
    <row r="54" spans="1:10" ht="15.75">
      <c r="A54" s="108"/>
      <c r="B54" s="105"/>
      <c r="C54" s="105"/>
      <c r="D54" s="105"/>
      <c r="E54" s="105"/>
      <c r="F54" s="105"/>
      <c r="G54" s="105"/>
      <c r="H54" s="105"/>
      <c r="I54" s="105"/>
      <c r="J54" s="105"/>
    </row>
    <row r="55" spans="1:10" ht="15.75">
      <c r="A55" s="108"/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ht="15.75">
      <c r="A56" s="108"/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 ht="15.75">
      <c r="A57" s="108"/>
      <c r="B57" s="105"/>
      <c r="C57" s="105"/>
      <c r="D57" s="105"/>
      <c r="E57" s="105"/>
      <c r="F57" s="105"/>
      <c r="G57" s="105"/>
      <c r="H57" s="105"/>
      <c r="I57" s="105"/>
      <c r="J57" s="105"/>
    </row>
    <row r="58" spans="1:10" ht="15.75">
      <c r="A58" s="108"/>
      <c r="B58" s="105"/>
      <c r="C58" s="105"/>
      <c r="D58" s="105"/>
      <c r="E58" s="105"/>
      <c r="F58" s="105"/>
      <c r="G58" s="105"/>
      <c r="H58" s="105"/>
      <c r="I58" s="105"/>
      <c r="J58" s="105"/>
    </row>
    <row r="59" spans="1:10" ht="15.75">
      <c r="A59" s="108"/>
      <c r="B59" s="105"/>
      <c r="C59" s="105"/>
      <c r="D59" s="105"/>
      <c r="E59" s="105"/>
      <c r="F59" s="105"/>
      <c r="G59" s="105"/>
      <c r="H59" s="105"/>
      <c r="I59" s="105"/>
      <c r="J59" s="105"/>
    </row>
    <row r="60" spans="1:10" ht="15.75">
      <c r="A60" s="108"/>
      <c r="B60" s="105"/>
      <c r="C60" s="105"/>
      <c r="D60" s="105"/>
      <c r="E60" s="105"/>
      <c r="F60" s="105"/>
      <c r="G60" s="105"/>
      <c r="H60" s="105"/>
      <c r="I60" s="105"/>
      <c r="J60" s="105"/>
    </row>
    <row r="61" spans="1:10" ht="15.75">
      <c r="A61" s="108"/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ht="15.75">
      <c r="A62" s="108"/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15.75">
      <c r="A63" s="108"/>
      <c r="B63" s="105"/>
      <c r="C63" s="105"/>
      <c r="D63" s="105"/>
      <c r="E63" s="105"/>
      <c r="F63" s="105"/>
      <c r="G63" s="105"/>
      <c r="H63" s="105"/>
      <c r="I63" s="105"/>
      <c r="J63" s="105"/>
    </row>
    <row r="64" spans="1:10" ht="15.75">
      <c r="A64" s="108"/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 ht="15.75">
      <c r="A65" s="108"/>
      <c r="B65" s="105"/>
      <c r="C65" s="105"/>
      <c r="D65" s="105"/>
      <c r="E65" s="105"/>
      <c r="F65" s="105"/>
      <c r="G65" s="105"/>
      <c r="H65" s="105"/>
      <c r="I65" s="105"/>
      <c r="J65" s="105"/>
    </row>
    <row r="66" spans="1:10" ht="15.75">
      <c r="A66" s="108"/>
      <c r="B66" s="105"/>
      <c r="C66" s="105"/>
      <c r="D66" s="105"/>
      <c r="E66" s="105"/>
      <c r="F66" s="105"/>
      <c r="G66" s="105"/>
      <c r="H66" s="105"/>
      <c r="I66" s="105"/>
      <c r="J66" s="105"/>
    </row>
    <row r="67" spans="1:10" ht="15.75">
      <c r="A67" s="108"/>
      <c r="B67" s="105"/>
      <c r="C67" s="105"/>
      <c r="D67" s="105"/>
      <c r="E67" s="105"/>
      <c r="F67" s="105"/>
      <c r="G67" s="105"/>
      <c r="H67" s="105"/>
      <c r="I67" s="105"/>
      <c r="J67" s="105"/>
    </row>
    <row r="68" spans="1:10" ht="15.75">
      <c r="A68" s="108"/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 ht="15.75">
      <c r="A69" s="108"/>
      <c r="B69" s="105"/>
      <c r="C69" s="105"/>
      <c r="D69" s="105"/>
      <c r="E69" s="105"/>
      <c r="F69" s="105"/>
      <c r="G69" s="105"/>
      <c r="H69" s="105"/>
      <c r="I69" s="105"/>
      <c r="J69" s="105"/>
    </row>
    <row r="70" spans="1:10" ht="15.75">
      <c r="A70" s="108"/>
      <c r="B70" s="105"/>
      <c r="C70" s="105"/>
      <c r="D70" s="105"/>
      <c r="E70" s="105"/>
      <c r="F70" s="105"/>
      <c r="G70" s="105"/>
      <c r="H70" s="105"/>
      <c r="I70" s="105"/>
      <c r="J70" s="105"/>
    </row>
    <row r="71" spans="1:10" ht="15.75">
      <c r="A71" s="108"/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ht="15.75">
      <c r="A72" s="108"/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15.75">
      <c r="A73" s="108"/>
      <c r="B73" s="105"/>
      <c r="C73" s="105"/>
      <c r="D73" s="105"/>
      <c r="E73" s="105"/>
      <c r="F73" s="105"/>
      <c r="G73" s="105"/>
      <c r="H73" s="105"/>
      <c r="I73" s="105"/>
      <c r="J73" s="105"/>
    </row>
    <row r="74" spans="1:10" ht="15.75">
      <c r="A74" s="108"/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ht="15.75">
      <c r="A75" s="108"/>
      <c r="B75" s="105"/>
      <c r="C75" s="105"/>
      <c r="D75" s="105"/>
      <c r="E75" s="105"/>
      <c r="F75" s="105"/>
      <c r="G75" s="105"/>
      <c r="H75" s="105"/>
      <c r="I75" s="105"/>
      <c r="J75" s="105"/>
    </row>
    <row r="76" spans="1:10" ht="15.75">
      <c r="A76" s="108"/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0" ht="15.75">
      <c r="A77" s="108"/>
      <c r="B77" s="105"/>
      <c r="C77" s="105"/>
      <c r="D77" s="105"/>
      <c r="E77" s="105"/>
      <c r="F77" s="105"/>
      <c r="G77" s="105"/>
      <c r="H77" s="105"/>
      <c r="I77" s="105"/>
      <c r="J77" s="105"/>
    </row>
    <row r="78" spans="1:10" ht="15.75">
      <c r="A78" s="108"/>
      <c r="B78" s="105"/>
      <c r="C78" s="105"/>
      <c r="D78" s="105"/>
      <c r="E78" s="105"/>
      <c r="F78" s="105"/>
      <c r="G78" s="105"/>
      <c r="H78" s="105"/>
      <c r="I78" s="105"/>
      <c r="J78" s="105"/>
    </row>
    <row r="79" spans="1:10" ht="15.75">
      <c r="A79" s="108"/>
      <c r="B79" s="105"/>
      <c r="C79" s="105"/>
      <c r="D79" s="105"/>
      <c r="E79" s="105"/>
      <c r="F79" s="105"/>
      <c r="G79" s="105"/>
      <c r="H79" s="105"/>
      <c r="I79" s="105"/>
      <c r="J79" s="105"/>
    </row>
    <row r="80" spans="1:10" ht="15.75">
      <c r="A80" s="108"/>
      <c r="B80" s="105"/>
      <c r="C80" s="105"/>
      <c r="D80" s="105"/>
      <c r="E80" s="105"/>
      <c r="F80" s="105"/>
      <c r="G80" s="105"/>
      <c r="H80" s="105"/>
      <c r="I80" s="105"/>
      <c r="J80" s="105"/>
    </row>
    <row r="81" spans="1:10" ht="15.75">
      <c r="A81" s="108"/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ht="15.75">
      <c r="A82" s="108"/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15.75">
      <c r="A83" s="108"/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ht="15.75">
      <c r="A84" s="108"/>
      <c r="B84" s="105"/>
      <c r="C84" s="105"/>
      <c r="D84" s="105"/>
      <c r="E84" s="105"/>
      <c r="F84" s="105"/>
      <c r="G84" s="105"/>
      <c r="H84" s="105"/>
      <c r="I84" s="105"/>
      <c r="J84" s="105"/>
    </row>
    <row r="85" spans="1:10" ht="15.75">
      <c r="A85" s="108"/>
      <c r="B85" s="105"/>
      <c r="C85" s="105"/>
      <c r="D85" s="105"/>
      <c r="E85" s="105"/>
      <c r="F85" s="105"/>
      <c r="G85" s="105"/>
      <c r="H85" s="105"/>
      <c r="I85" s="105"/>
      <c r="J85" s="105"/>
    </row>
    <row r="86" spans="1:10" ht="15.75">
      <c r="A86" s="108"/>
      <c r="B86" s="105"/>
      <c r="C86" s="105"/>
      <c r="D86" s="105"/>
      <c r="E86" s="105"/>
      <c r="F86" s="105"/>
      <c r="G86" s="105"/>
      <c r="H86" s="105"/>
      <c r="I86" s="105"/>
      <c r="J86" s="105"/>
    </row>
    <row r="87" spans="1:10" ht="15.75">
      <c r="A87" s="108"/>
      <c r="B87" s="105"/>
      <c r="C87" s="105"/>
      <c r="D87" s="105"/>
      <c r="E87" s="105"/>
      <c r="F87" s="105"/>
      <c r="G87" s="105"/>
      <c r="H87" s="105"/>
      <c r="I87" s="105"/>
      <c r="J87" s="105"/>
    </row>
    <row r="88" spans="1:10" ht="15.75">
      <c r="A88" s="108"/>
      <c r="B88" s="105"/>
      <c r="C88" s="105"/>
      <c r="D88" s="105"/>
      <c r="E88" s="105"/>
      <c r="F88" s="105"/>
      <c r="G88" s="105"/>
      <c r="H88" s="105"/>
      <c r="I88" s="105"/>
      <c r="J88" s="105"/>
    </row>
    <row r="89" spans="1:10" ht="15.75">
      <c r="A89" s="108"/>
      <c r="B89" s="105"/>
      <c r="C89" s="105"/>
      <c r="D89" s="105"/>
      <c r="E89" s="105"/>
      <c r="F89" s="105"/>
      <c r="G89" s="105"/>
      <c r="H89" s="105"/>
      <c r="I89" s="105"/>
      <c r="J89" s="105"/>
    </row>
    <row r="90" spans="1:10" ht="15.75">
      <c r="A90" s="108"/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ht="15.75">
      <c r="A91" s="108"/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ht="15.75">
      <c r="A92" s="108"/>
      <c r="B92" s="105"/>
      <c r="C92" s="105"/>
      <c r="D92" s="105"/>
      <c r="E92" s="105"/>
      <c r="F92" s="105"/>
      <c r="G92" s="105"/>
      <c r="H92" s="105"/>
      <c r="I92" s="105"/>
      <c r="J92" s="105"/>
    </row>
    <row r="93" spans="1:10" ht="15.75">
      <c r="A93" s="108"/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ht="15.75">
      <c r="A94" s="108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t="15.75">
      <c r="A95" s="108"/>
      <c r="B95" s="105"/>
      <c r="C95" s="105"/>
      <c r="D95" s="105"/>
      <c r="E95" s="105"/>
      <c r="F95" s="105"/>
      <c r="G95" s="105"/>
      <c r="H95" s="105"/>
      <c r="I95" s="105"/>
      <c r="J95" s="105"/>
    </row>
    <row r="96" spans="1:10" ht="15.75">
      <c r="A96" s="108"/>
      <c r="B96" s="105"/>
      <c r="C96" s="105"/>
      <c r="D96" s="105"/>
      <c r="E96" s="105"/>
      <c r="F96" s="105"/>
      <c r="G96" s="105"/>
      <c r="H96" s="105"/>
      <c r="I96" s="105"/>
      <c r="J96" s="105"/>
    </row>
    <row r="97" spans="1:10" ht="15.75">
      <c r="A97" s="108"/>
      <c r="B97" s="105"/>
      <c r="C97" s="105"/>
      <c r="D97" s="105"/>
      <c r="E97" s="105"/>
      <c r="F97" s="105"/>
      <c r="G97" s="105"/>
      <c r="H97" s="105"/>
      <c r="I97" s="105"/>
      <c r="J97" s="105"/>
    </row>
    <row r="98" spans="1:10" ht="15.75">
      <c r="A98" s="108"/>
      <c r="B98" s="105"/>
      <c r="C98" s="105"/>
      <c r="D98" s="105"/>
      <c r="E98" s="105"/>
      <c r="F98" s="105"/>
      <c r="G98" s="105"/>
      <c r="H98" s="105"/>
      <c r="I98" s="105"/>
      <c r="J98" s="105"/>
    </row>
    <row r="99" spans="1:10" ht="15.75">
      <c r="A99" s="108"/>
      <c r="B99" s="105"/>
      <c r="C99" s="105"/>
      <c r="D99" s="105"/>
      <c r="E99" s="105"/>
      <c r="F99" s="105"/>
      <c r="G99" s="105"/>
      <c r="H99" s="105"/>
      <c r="I99" s="105"/>
      <c r="J99" s="105"/>
    </row>
    <row r="100" spans="1:10" ht="15.75">
      <c r="A100" s="108"/>
      <c r="B100" s="105"/>
      <c r="C100" s="105"/>
      <c r="D100" s="105"/>
      <c r="E100" s="105"/>
      <c r="F100" s="105"/>
      <c r="G100" s="105"/>
      <c r="H100" s="105"/>
      <c r="I100" s="105"/>
      <c r="J100" s="105"/>
    </row>
    <row r="101" spans="1:10" ht="15.75">
      <c r="A101" s="108"/>
      <c r="B101" s="105"/>
      <c r="C101" s="105"/>
      <c r="D101" s="105"/>
      <c r="E101" s="105"/>
      <c r="F101" s="105"/>
      <c r="G101" s="105"/>
      <c r="H101" s="105"/>
      <c r="I101" s="105"/>
      <c r="J101" s="105"/>
    </row>
    <row r="102" spans="1:10" ht="15.75">
      <c r="A102" s="108"/>
      <c r="B102" s="105"/>
      <c r="C102" s="105"/>
      <c r="D102" s="105"/>
      <c r="E102" s="105"/>
      <c r="F102" s="105"/>
      <c r="G102" s="105"/>
      <c r="H102" s="105"/>
      <c r="I102" s="105"/>
      <c r="J102" s="105"/>
    </row>
    <row r="103" spans="1:10" ht="15.75">
      <c r="A103" s="108"/>
      <c r="B103" s="105"/>
      <c r="C103" s="105"/>
      <c r="D103" s="105"/>
      <c r="E103" s="105"/>
      <c r="F103" s="105"/>
      <c r="G103" s="105"/>
      <c r="H103" s="105"/>
      <c r="I103" s="105"/>
      <c r="J103" s="105"/>
    </row>
    <row r="104" spans="1:10" ht="15.75">
      <c r="A104" s="108"/>
      <c r="B104" s="105"/>
      <c r="C104" s="105"/>
      <c r="D104" s="105"/>
      <c r="E104" s="105"/>
      <c r="F104" s="105"/>
      <c r="G104" s="105"/>
      <c r="H104" s="105"/>
      <c r="I104" s="105"/>
      <c r="J104" s="105"/>
    </row>
    <row r="105" spans="1:10" ht="15.75">
      <c r="A105" s="108"/>
      <c r="B105" s="105"/>
      <c r="C105" s="105"/>
      <c r="D105" s="105"/>
      <c r="E105" s="105"/>
      <c r="F105" s="105"/>
      <c r="G105" s="105"/>
      <c r="H105" s="105"/>
      <c r="I105" s="105"/>
      <c r="J105" s="105"/>
    </row>
    <row r="106" spans="1:10" ht="15.75">
      <c r="A106" s="108"/>
      <c r="B106" s="105"/>
      <c r="C106" s="105"/>
      <c r="D106" s="105"/>
      <c r="E106" s="105"/>
      <c r="F106" s="105"/>
      <c r="G106" s="105"/>
      <c r="H106" s="105"/>
      <c r="I106" s="105"/>
      <c r="J106" s="105"/>
    </row>
    <row r="107" spans="1:10" ht="15.75">
      <c r="A107" s="108"/>
      <c r="B107" s="105"/>
      <c r="C107" s="105"/>
      <c r="D107" s="105"/>
      <c r="E107" s="105"/>
      <c r="F107" s="105"/>
      <c r="G107" s="105"/>
      <c r="H107" s="105"/>
      <c r="I107" s="105"/>
      <c r="J107" s="105"/>
    </row>
    <row r="108" spans="1:10" ht="15.75">
      <c r="A108" s="108"/>
      <c r="B108" s="105"/>
      <c r="C108" s="105"/>
      <c r="D108" s="105"/>
      <c r="E108" s="105"/>
      <c r="F108" s="105"/>
      <c r="G108" s="105"/>
      <c r="H108" s="105"/>
      <c r="I108" s="105"/>
      <c r="J108" s="105"/>
    </row>
    <row r="109" spans="1:10" ht="15.75">
      <c r="A109" s="108"/>
      <c r="B109" s="105"/>
      <c r="C109" s="105"/>
      <c r="D109" s="105"/>
      <c r="E109" s="105"/>
      <c r="F109" s="105"/>
      <c r="G109" s="105"/>
      <c r="H109" s="105"/>
      <c r="I109" s="105"/>
      <c r="J109" s="105"/>
    </row>
    <row r="110" spans="1:10" ht="15.75">
      <c r="A110" s="108"/>
      <c r="B110" s="105"/>
      <c r="C110" s="105"/>
      <c r="D110" s="105"/>
      <c r="E110" s="105"/>
      <c r="F110" s="105"/>
      <c r="G110" s="105"/>
      <c r="H110" s="105"/>
      <c r="I110" s="105"/>
      <c r="J110" s="105"/>
    </row>
    <row r="111" spans="1:10" ht="15.75">
      <c r="A111" s="108"/>
      <c r="B111" s="105"/>
      <c r="C111" s="105"/>
      <c r="D111" s="105"/>
      <c r="E111" s="105"/>
      <c r="F111" s="105"/>
      <c r="G111" s="105"/>
      <c r="H111" s="105"/>
      <c r="I111" s="105"/>
      <c r="J111" s="105"/>
    </row>
    <row r="112" spans="1:10" ht="15.75">
      <c r="A112" s="108"/>
      <c r="B112" s="105"/>
      <c r="C112" s="105"/>
      <c r="D112" s="105"/>
      <c r="E112" s="105"/>
      <c r="F112" s="105"/>
      <c r="G112" s="105"/>
      <c r="H112" s="105"/>
      <c r="I112" s="105"/>
      <c r="J112" s="105"/>
    </row>
    <row r="113" spans="1:10" ht="15.75">
      <c r="A113" s="108"/>
      <c r="B113" s="105"/>
      <c r="C113" s="105"/>
      <c r="D113" s="105"/>
      <c r="E113" s="105"/>
      <c r="F113" s="105"/>
      <c r="G113" s="105"/>
      <c r="H113" s="105"/>
      <c r="I113" s="105"/>
      <c r="J113" s="105"/>
    </row>
    <row r="114" spans="1:10" ht="15.75">
      <c r="A114" s="108"/>
      <c r="B114" s="105"/>
      <c r="C114" s="105"/>
      <c r="D114" s="105"/>
      <c r="E114" s="105"/>
      <c r="F114" s="105"/>
      <c r="G114" s="105"/>
      <c r="H114" s="105"/>
      <c r="I114" s="105"/>
      <c r="J114" s="105"/>
    </row>
    <row r="115" spans="1:10" ht="15.75">
      <c r="A115" s="108"/>
      <c r="B115" s="105"/>
      <c r="C115" s="105"/>
      <c r="D115" s="105"/>
      <c r="E115" s="105"/>
      <c r="F115" s="105"/>
      <c r="G115" s="105"/>
      <c r="H115" s="105"/>
      <c r="I115" s="105"/>
      <c r="J115" s="105"/>
    </row>
    <row r="116" spans="1:10" ht="15.75">
      <c r="A116" s="108"/>
      <c r="B116" s="105"/>
      <c r="C116" s="105"/>
      <c r="D116" s="105"/>
      <c r="E116" s="105"/>
      <c r="F116" s="105"/>
      <c r="G116" s="105"/>
      <c r="H116" s="105"/>
      <c r="I116" s="105"/>
      <c r="J116" s="105"/>
    </row>
    <row r="117" spans="1:10" ht="15.75">
      <c r="A117" s="108"/>
      <c r="B117" s="105"/>
      <c r="C117" s="105"/>
      <c r="D117" s="105"/>
      <c r="E117" s="105"/>
      <c r="F117" s="105"/>
      <c r="G117" s="105"/>
      <c r="H117" s="105"/>
      <c r="I117" s="105"/>
      <c r="J117" s="105"/>
    </row>
    <row r="118" spans="1:10" ht="15.75">
      <c r="A118" s="108"/>
      <c r="B118" s="105"/>
      <c r="C118" s="105"/>
      <c r="D118" s="105"/>
      <c r="E118" s="105"/>
      <c r="F118" s="105"/>
      <c r="G118" s="105"/>
      <c r="H118" s="105"/>
      <c r="I118" s="105"/>
      <c r="J118" s="105"/>
    </row>
    <row r="119" spans="1:10" ht="15.75">
      <c r="A119" s="108"/>
      <c r="B119" s="105"/>
      <c r="C119" s="105"/>
      <c r="D119" s="105"/>
      <c r="E119" s="105"/>
      <c r="F119" s="105"/>
      <c r="G119" s="105"/>
      <c r="H119" s="105"/>
      <c r="I119" s="105"/>
      <c r="J119" s="105"/>
    </row>
    <row r="120" spans="1:10" ht="15.75">
      <c r="A120" s="108"/>
      <c r="B120" s="105"/>
      <c r="C120" s="105"/>
      <c r="D120" s="105"/>
      <c r="E120" s="105"/>
      <c r="F120" s="105"/>
      <c r="G120" s="105"/>
      <c r="H120" s="105"/>
      <c r="I120" s="105"/>
      <c r="J120" s="105"/>
    </row>
    <row r="121" spans="1:10" ht="15.75">
      <c r="A121" s="108"/>
      <c r="B121" s="105"/>
      <c r="C121" s="105"/>
      <c r="D121" s="105"/>
      <c r="E121" s="105"/>
      <c r="F121" s="105"/>
      <c r="G121" s="105"/>
      <c r="H121" s="105"/>
      <c r="I121" s="105"/>
      <c r="J121" s="105"/>
    </row>
    <row r="122" spans="1:10" ht="15.75">
      <c r="A122" s="108"/>
      <c r="B122" s="105"/>
      <c r="C122" s="105"/>
      <c r="D122" s="105"/>
      <c r="E122" s="105"/>
      <c r="F122" s="105"/>
      <c r="G122" s="105"/>
      <c r="H122" s="105"/>
      <c r="I122" s="105"/>
      <c r="J122" s="105"/>
    </row>
    <row r="123" spans="1:10" ht="15">
      <c r="B123" s="105"/>
      <c r="C123" s="105"/>
      <c r="D123" s="105"/>
      <c r="E123" s="105"/>
      <c r="F123" s="105"/>
      <c r="G123" s="105"/>
      <c r="H123" s="105"/>
      <c r="I123" s="105"/>
      <c r="J123" s="105"/>
    </row>
    <row r="124" spans="1:10" ht="15">
      <c r="B124" s="105"/>
      <c r="C124" s="105"/>
      <c r="D124" s="105"/>
      <c r="E124" s="105"/>
      <c r="F124" s="105"/>
      <c r="G124" s="105"/>
      <c r="H124" s="105"/>
      <c r="I124" s="105"/>
      <c r="J124" s="105"/>
    </row>
    <row r="125" spans="1:10" ht="15">
      <c r="B125" s="105"/>
      <c r="C125" s="105"/>
      <c r="D125" s="105"/>
      <c r="E125" s="105"/>
      <c r="F125" s="105"/>
      <c r="G125" s="105"/>
      <c r="H125" s="105"/>
      <c r="I125" s="105"/>
      <c r="J125" s="105"/>
    </row>
    <row r="126" spans="1:10" ht="15">
      <c r="B126" s="105"/>
      <c r="C126" s="105"/>
      <c r="D126" s="105"/>
      <c r="E126" s="105"/>
      <c r="F126" s="105"/>
      <c r="G126" s="105"/>
      <c r="H126" s="105"/>
      <c r="I126" s="105"/>
      <c r="J126" s="105"/>
    </row>
    <row r="127" spans="1:10" ht="15">
      <c r="B127" s="105"/>
      <c r="C127" s="105"/>
      <c r="D127" s="105"/>
      <c r="E127" s="105"/>
      <c r="F127" s="105"/>
      <c r="G127" s="105"/>
      <c r="H127" s="105"/>
      <c r="I127" s="105"/>
      <c r="J127" s="105"/>
    </row>
    <row r="128" spans="1:10" ht="15">
      <c r="B128" s="105"/>
      <c r="C128" s="105"/>
      <c r="D128" s="105"/>
      <c r="E128" s="105"/>
      <c r="F128" s="105"/>
      <c r="G128" s="105"/>
      <c r="H128" s="105"/>
      <c r="I128" s="105"/>
      <c r="J128" s="105"/>
    </row>
    <row r="129" spans="2:10" ht="15">
      <c r="B129" s="105"/>
      <c r="C129" s="105"/>
      <c r="D129" s="105"/>
      <c r="E129" s="105"/>
      <c r="F129" s="105"/>
      <c r="G129" s="105"/>
      <c r="H129" s="105"/>
      <c r="I129" s="105"/>
      <c r="J129" s="105"/>
    </row>
    <row r="130" spans="2:10" ht="15">
      <c r="B130" s="105"/>
      <c r="C130" s="105"/>
      <c r="D130" s="105"/>
      <c r="E130" s="105"/>
      <c r="F130" s="105"/>
      <c r="G130" s="105"/>
      <c r="H130" s="105"/>
      <c r="I130" s="105"/>
      <c r="J130" s="105"/>
    </row>
    <row r="131" spans="2:10" ht="15">
      <c r="B131" s="105"/>
      <c r="C131" s="105"/>
      <c r="D131" s="105"/>
      <c r="E131" s="105"/>
      <c r="F131" s="105"/>
      <c r="G131" s="105"/>
      <c r="H131" s="105"/>
      <c r="I131" s="105"/>
      <c r="J131" s="105"/>
    </row>
    <row r="132" spans="2:10" ht="15">
      <c r="B132" s="105"/>
      <c r="C132" s="105"/>
      <c r="D132" s="105"/>
      <c r="E132" s="105"/>
      <c r="F132" s="105"/>
      <c r="G132" s="105"/>
      <c r="H132" s="105"/>
      <c r="I132" s="105"/>
      <c r="J132" s="105"/>
    </row>
    <row r="133" spans="2:10" ht="15">
      <c r="B133" s="105"/>
      <c r="C133" s="105"/>
      <c r="D133" s="105"/>
      <c r="E133" s="105"/>
      <c r="F133" s="105"/>
      <c r="G133" s="105"/>
      <c r="H133" s="105"/>
      <c r="I133" s="105"/>
      <c r="J133" s="105"/>
    </row>
    <row r="134" spans="2:10" ht="15">
      <c r="B134" s="105"/>
      <c r="C134" s="105"/>
      <c r="D134" s="105"/>
      <c r="E134" s="105"/>
      <c r="F134" s="105"/>
      <c r="G134" s="105"/>
      <c r="H134" s="105"/>
      <c r="I134" s="105"/>
      <c r="J134" s="105"/>
    </row>
    <row r="135" spans="2:10" ht="15">
      <c r="B135" s="105"/>
      <c r="C135" s="105"/>
      <c r="D135" s="105"/>
      <c r="E135" s="105"/>
      <c r="F135" s="105"/>
      <c r="G135" s="105"/>
      <c r="H135" s="105"/>
      <c r="I135" s="105"/>
      <c r="J135" s="105"/>
    </row>
  </sheetData>
  <mergeCells count="7">
    <mergeCell ref="A1:K1"/>
    <mergeCell ref="A2:K2"/>
    <mergeCell ref="A4:A7"/>
    <mergeCell ref="B4:D4"/>
    <mergeCell ref="E4:G4"/>
    <mergeCell ref="H4:J4"/>
    <mergeCell ref="K4:K7"/>
  </mergeCells>
  <printOptions horizontalCentered="1"/>
  <pageMargins left="0.25" right="0.5" top="1.75" bottom="1.25" header="1" footer="1"/>
  <pageSetup paperSize="9" scale="80" firstPageNumber="10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C9900"/>
  </sheetPr>
  <dimension ref="A1:K245"/>
  <sheetViews>
    <sheetView rightToLeft="1" view="pageBreakPreview" zoomScale="80" zoomScaleNormal="60" zoomScaleSheetLayoutView="80" workbookViewId="0">
      <selection activeCell="K42" sqref="K42"/>
    </sheetView>
  </sheetViews>
  <sheetFormatPr defaultRowHeight="12.75"/>
  <cols>
    <col min="1" max="1" width="26.5703125" style="16" customWidth="1"/>
    <col min="2" max="10" width="8.140625" style="16" customWidth="1"/>
    <col min="11" max="11" width="44.85546875" style="16" customWidth="1"/>
    <col min="12" max="236" width="9.140625" style="16"/>
    <col min="237" max="237" width="26.42578125" style="16" customWidth="1"/>
    <col min="238" max="249" width="9.28515625" style="16" customWidth="1"/>
    <col min="250" max="492" width="9.140625" style="16"/>
    <col min="493" max="493" width="26.42578125" style="16" customWidth="1"/>
    <col min="494" max="505" width="9.28515625" style="16" customWidth="1"/>
    <col min="506" max="748" width="9.140625" style="16"/>
    <col min="749" max="749" width="26.42578125" style="16" customWidth="1"/>
    <col min="750" max="761" width="9.28515625" style="16" customWidth="1"/>
    <col min="762" max="1004" width="9.140625" style="16"/>
    <col min="1005" max="1005" width="26.42578125" style="16" customWidth="1"/>
    <col min="1006" max="1017" width="9.28515625" style="16" customWidth="1"/>
    <col min="1018" max="1260" width="9.140625" style="16"/>
    <col min="1261" max="1261" width="26.42578125" style="16" customWidth="1"/>
    <col min="1262" max="1273" width="9.28515625" style="16" customWidth="1"/>
    <col min="1274" max="1516" width="9.140625" style="16"/>
    <col min="1517" max="1517" width="26.42578125" style="16" customWidth="1"/>
    <col min="1518" max="1529" width="9.28515625" style="16" customWidth="1"/>
    <col min="1530" max="1772" width="9.140625" style="16"/>
    <col min="1773" max="1773" width="26.42578125" style="16" customWidth="1"/>
    <col min="1774" max="1785" width="9.28515625" style="16" customWidth="1"/>
    <col min="1786" max="2028" width="9.140625" style="16"/>
    <col min="2029" max="2029" width="26.42578125" style="16" customWidth="1"/>
    <col min="2030" max="2041" width="9.28515625" style="16" customWidth="1"/>
    <col min="2042" max="2284" width="9.140625" style="16"/>
    <col min="2285" max="2285" width="26.42578125" style="16" customWidth="1"/>
    <col min="2286" max="2297" width="9.28515625" style="16" customWidth="1"/>
    <col min="2298" max="2540" width="9.140625" style="16"/>
    <col min="2541" max="2541" width="26.42578125" style="16" customWidth="1"/>
    <col min="2542" max="2553" width="9.28515625" style="16" customWidth="1"/>
    <col min="2554" max="2796" width="9.140625" style="16"/>
    <col min="2797" max="2797" width="26.42578125" style="16" customWidth="1"/>
    <col min="2798" max="2809" width="9.28515625" style="16" customWidth="1"/>
    <col min="2810" max="3052" width="9.140625" style="16"/>
    <col min="3053" max="3053" width="26.42578125" style="16" customWidth="1"/>
    <col min="3054" max="3065" width="9.28515625" style="16" customWidth="1"/>
    <col min="3066" max="3308" width="9.140625" style="16"/>
    <col min="3309" max="3309" width="26.42578125" style="16" customWidth="1"/>
    <col min="3310" max="3321" width="9.28515625" style="16" customWidth="1"/>
    <col min="3322" max="3564" width="9.140625" style="16"/>
    <col min="3565" max="3565" width="26.42578125" style="16" customWidth="1"/>
    <col min="3566" max="3577" width="9.28515625" style="16" customWidth="1"/>
    <col min="3578" max="3820" width="9.140625" style="16"/>
    <col min="3821" max="3821" width="26.42578125" style="16" customWidth="1"/>
    <col min="3822" max="3833" width="9.28515625" style="16" customWidth="1"/>
    <col min="3834" max="4076" width="9.140625" style="16"/>
    <col min="4077" max="4077" width="26.42578125" style="16" customWidth="1"/>
    <col min="4078" max="4089" width="9.28515625" style="16" customWidth="1"/>
    <col min="4090" max="4332" width="9.140625" style="16"/>
    <col min="4333" max="4333" width="26.42578125" style="16" customWidth="1"/>
    <col min="4334" max="4345" width="9.28515625" style="16" customWidth="1"/>
    <col min="4346" max="4588" width="9.140625" style="16"/>
    <col min="4589" max="4589" width="26.42578125" style="16" customWidth="1"/>
    <col min="4590" max="4601" width="9.28515625" style="16" customWidth="1"/>
    <col min="4602" max="4844" width="9.140625" style="16"/>
    <col min="4845" max="4845" width="26.42578125" style="16" customWidth="1"/>
    <col min="4846" max="4857" width="9.28515625" style="16" customWidth="1"/>
    <col min="4858" max="5100" width="9.140625" style="16"/>
    <col min="5101" max="5101" width="26.42578125" style="16" customWidth="1"/>
    <col min="5102" max="5113" width="9.28515625" style="16" customWidth="1"/>
    <col min="5114" max="5356" width="9.140625" style="16"/>
    <col min="5357" max="5357" width="26.42578125" style="16" customWidth="1"/>
    <col min="5358" max="5369" width="9.28515625" style="16" customWidth="1"/>
    <col min="5370" max="5612" width="9.140625" style="16"/>
    <col min="5613" max="5613" width="26.42578125" style="16" customWidth="1"/>
    <col min="5614" max="5625" width="9.28515625" style="16" customWidth="1"/>
    <col min="5626" max="5868" width="9.140625" style="16"/>
    <col min="5869" max="5869" width="26.42578125" style="16" customWidth="1"/>
    <col min="5870" max="5881" width="9.28515625" style="16" customWidth="1"/>
    <col min="5882" max="6124" width="9.140625" style="16"/>
    <col min="6125" max="6125" width="26.42578125" style="16" customWidth="1"/>
    <col min="6126" max="6137" width="9.28515625" style="16" customWidth="1"/>
    <col min="6138" max="6380" width="9.140625" style="16"/>
    <col min="6381" max="6381" width="26.42578125" style="16" customWidth="1"/>
    <col min="6382" max="6393" width="9.28515625" style="16" customWidth="1"/>
    <col min="6394" max="6636" width="9.140625" style="16"/>
    <col min="6637" max="6637" width="26.42578125" style="16" customWidth="1"/>
    <col min="6638" max="6649" width="9.28515625" style="16" customWidth="1"/>
    <col min="6650" max="6892" width="9.140625" style="16"/>
    <col min="6893" max="6893" width="26.42578125" style="16" customWidth="1"/>
    <col min="6894" max="6905" width="9.28515625" style="16" customWidth="1"/>
    <col min="6906" max="7148" width="9.140625" style="16"/>
    <col min="7149" max="7149" width="26.42578125" style="16" customWidth="1"/>
    <col min="7150" max="7161" width="9.28515625" style="16" customWidth="1"/>
    <col min="7162" max="7404" width="9.140625" style="16"/>
    <col min="7405" max="7405" width="26.42578125" style="16" customWidth="1"/>
    <col min="7406" max="7417" width="9.28515625" style="16" customWidth="1"/>
    <col min="7418" max="7660" width="9.140625" style="16"/>
    <col min="7661" max="7661" width="26.42578125" style="16" customWidth="1"/>
    <col min="7662" max="7673" width="9.28515625" style="16" customWidth="1"/>
    <col min="7674" max="7916" width="9.140625" style="16"/>
    <col min="7917" max="7917" width="26.42578125" style="16" customWidth="1"/>
    <col min="7918" max="7929" width="9.28515625" style="16" customWidth="1"/>
    <col min="7930" max="8172" width="9.140625" style="16"/>
    <col min="8173" max="8173" width="26.42578125" style="16" customWidth="1"/>
    <col min="8174" max="8185" width="9.28515625" style="16" customWidth="1"/>
    <col min="8186" max="8428" width="9.140625" style="16"/>
    <col min="8429" max="8429" width="26.42578125" style="16" customWidth="1"/>
    <col min="8430" max="8441" width="9.28515625" style="16" customWidth="1"/>
    <col min="8442" max="8684" width="9.140625" style="16"/>
    <col min="8685" max="8685" width="26.42578125" style="16" customWidth="1"/>
    <col min="8686" max="8697" width="9.28515625" style="16" customWidth="1"/>
    <col min="8698" max="8940" width="9.140625" style="16"/>
    <col min="8941" max="8941" width="26.42578125" style="16" customWidth="1"/>
    <col min="8942" max="8953" width="9.28515625" style="16" customWidth="1"/>
    <col min="8954" max="9196" width="9.140625" style="16"/>
    <col min="9197" max="9197" width="26.42578125" style="16" customWidth="1"/>
    <col min="9198" max="9209" width="9.28515625" style="16" customWidth="1"/>
    <col min="9210" max="9452" width="9.140625" style="16"/>
    <col min="9453" max="9453" width="26.42578125" style="16" customWidth="1"/>
    <col min="9454" max="9465" width="9.28515625" style="16" customWidth="1"/>
    <col min="9466" max="9708" width="9.140625" style="16"/>
    <col min="9709" max="9709" width="26.42578125" style="16" customWidth="1"/>
    <col min="9710" max="9721" width="9.28515625" style="16" customWidth="1"/>
    <col min="9722" max="9964" width="9.140625" style="16"/>
    <col min="9965" max="9965" width="26.42578125" style="16" customWidth="1"/>
    <col min="9966" max="9977" width="9.28515625" style="16" customWidth="1"/>
    <col min="9978" max="10220" width="9.140625" style="16"/>
    <col min="10221" max="10221" width="26.42578125" style="16" customWidth="1"/>
    <col min="10222" max="10233" width="9.28515625" style="16" customWidth="1"/>
    <col min="10234" max="10476" width="9.140625" style="16"/>
    <col min="10477" max="10477" width="26.42578125" style="16" customWidth="1"/>
    <col min="10478" max="10489" width="9.28515625" style="16" customWidth="1"/>
    <col min="10490" max="10732" width="9.140625" style="16"/>
    <col min="10733" max="10733" width="26.42578125" style="16" customWidth="1"/>
    <col min="10734" max="10745" width="9.28515625" style="16" customWidth="1"/>
    <col min="10746" max="10988" width="9.140625" style="16"/>
    <col min="10989" max="10989" width="26.42578125" style="16" customWidth="1"/>
    <col min="10990" max="11001" width="9.28515625" style="16" customWidth="1"/>
    <col min="11002" max="11244" width="9.140625" style="16"/>
    <col min="11245" max="11245" width="26.42578125" style="16" customWidth="1"/>
    <col min="11246" max="11257" width="9.28515625" style="16" customWidth="1"/>
    <col min="11258" max="11500" width="9.140625" style="16"/>
    <col min="11501" max="11501" width="26.42578125" style="16" customWidth="1"/>
    <col min="11502" max="11513" width="9.28515625" style="16" customWidth="1"/>
    <col min="11514" max="11756" width="9.140625" style="16"/>
    <col min="11757" max="11757" width="26.42578125" style="16" customWidth="1"/>
    <col min="11758" max="11769" width="9.28515625" style="16" customWidth="1"/>
    <col min="11770" max="12012" width="9.140625" style="16"/>
    <col min="12013" max="12013" width="26.42578125" style="16" customWidth="1"/>
    <col min="12014" max="12025" width="9.28515625" style="16" customWidth="1"/>
    <col min="12026" max="12268" width="9.140625" style="16"/>
    <col min="12269" max="12269" width="26.42578125" style="16" customWidth="1"/>
    <col min="12270" max="12281" width="9.28515625" style="16" customWidth="1"/>
    <col min="12282" max="12524" width="9.140625" style="16"/>
    <col min="12525" max="12525" width="26.42578125" style="16" customWidth="1"/>
    <col min="12526" max="12537" width="9.28515625" style="16" customWidth="1"/>
    <col min="12538" max="12780" width="9.140625" style="16"/>
    <col min="12781" max="12781" width="26.42578125" style="16" customWidth="1"/>
    <col min="12782" max="12793" width="9.28515625" style="16" customWidth="1"/>
    <col min="12794" max="13036" width="9.140625" style="16"/>
    <col min="13037" max="13037" width="26.42578125" style="16" customWidth="1"/>
    <col min="13038" max="13049" width="9.28515625" style="16" customWidth="1"/>
    <col min="13050" max="13292" width="9.140625" style="16"/>
    <col min="13293" max="13293" width="26.42578125" style="16" customWidth="1"/>
    <col min="13294" max="13305" width="9.28515625" style="16" customWidth="1"/>
    <col min="13306" max="13548" width="9.140625" style="16"/>
    <col min="13549" max="13549" width="26.42578125" style="16" customWidth="1"/>
    <col min="13550" max="13561" width="9.28515625" style="16" customWidth="1"/>
    <col min="13562" max="13804" width="9.140625" style="16"/>
    <col min="13805" max="13805" width="26.42578125" style="16" customWidth="1"/>
    <col min="13806" max="13817" width="9.28515625" style="16" customWidth="1"/>
    <col min="13818" max="14060" width="9.140625" style="16"/>
    <col min="14061" max="14061" width="26.42578125" style="16" customWidth="1"/>
    <col min="14062" max="14073" width="9.28515625" style="16" customWidth="1"/>
    <col min="14074" max="14316" width="9.140625" style="16"/>
    <col min="14317" max="14317" width="26.42578125" style="16" customWidth="1"/>
    <col min="14318" max="14329" width="9.28515625" style="16" customWidth="1"/>
    <col min="14330" max="14572" width="9.140625" style="16"/>
    <col min="14573" max="14573" width="26.42578125" style="16" customWidth="1"/>
    <col min="14574" max="14585" width="9.28515625" style="16" customWidth="1"/>
    <col min="14586" max="14828" width="9.140625" style="16"/>
    <col min="14829" max="14829" width="26.42578125" style="16" customWidth="1"/>
    <col min="14830" max="14841" width="9.28515625" style="16" customWidth="1"/>
    <col min="14842" max="15084" width="9.140625" style="16"/>
    <col min="15085" max="15085" width="26.42578125" style="16" customWidth="1"/>
    <col min="15086" max="15097" width="9.28515625" style="16" customWidth="1"/>
    <col min="15098" max="15340" width="9.140625" style="16"/>
    <col min="15341" max="15341" width="26.42578125" style="16" customWidth="1"/>
    <col min="15342" max="15353" width="9.28515625" style="16" customWidth="1"/>
    <col min="15354" max="15596" width="9.140625" style="16"/>
    <col min="15597" max="15597" width="26.42578125" style="16" customWidth="1"/>
    <col min="15598" max="15609" width="9.28515625" style="16" customWidth="1"/>
    <col min="15610" max="15852" width="9.140625" style="16"/>
    <col min="15853" max="15853" width="26.42578125" style="16" customWidth="1"/>
    <col min="15854" max="15865" width="9.28515625" style="16" customWidth="1"/>
    <col min="15866" max="16108" width="9.140625" style="16"/>
    <col min="16109" max="16109" width="26.42578125" style="16" customWidth="1"/>
    <col min="16110" max="16121" width="9.28515625" style="16" customWidth="1"/>
    <col min="16122" max="16384" width="9.140625" style="16"/>
  </cols>
  <sheetData>
    <row r="1" spans="1:11" s="18" customFormat="1" ht="22.5" customHeight="1">
      <c r="A1" s="1045" t="s">
        <v>681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8" customFormat="1" ht="36" customHeight="1">
      <c r="A2" s="1043" t="s">
        <v>688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194" customFormat="1" ht="27" customHeight="1" thickBot="1">
      <c r="A3" s="14" t="s">
        <v>613</v>
      </c>
      <c r="B3" s="304"/>
      <c r="C3" s="304"/>
      <c r="D3" s="304"/>
      <c r="E3" s="304"/>
      <c r="F3" s="304"/>
      <c r="G3" s="304"/>
      <c r="H3" s="304"/>
      <c r="I3" s="304"/>
      <c r="J3" s="304"/>
      <c r="K3" s="326" t="s">
        <v>614</v>
      </c>
    </row>
    <row r="4" spans="1:11" s="1" customFormat="1" ht="18" customHeight="1" thickTop="1">
      <c r="A4" s="1079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8</v>
      </c>
      <c r="I4" s="1079"/>
      <c r="J4" s="1079"/>
      <c r="K4" s="1082" t="s">
        <v>163</v>
      </c>
    </row>
    <row r="5" spans="1:11" s="1" customFormat="1" ht="18.75" customHeight="1">
      <c r="A5" s="1080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1" customFormat="1" ht="18" customHeight="1">
      <c r="A6" s="1080"/>
      <c r="B6" s="293" t="s">
        <v>235</v>
      </c>
      <c r="C6" s="293" t="s">
        <v>267</v>
      </c>
      <c r="D6" s="292" t="s">
        <v>241</v>
      </c>
      <c r="E6" s="293" t="s">
        <v>235</v>
      </c>
      <c r="F6" s="293" t="s">
        <v>267</v>
      </c>
      <c r="G6" s="292" t="s">
        <v>241</v>
      </c>
      <c r="H6" s="293" t="s">
        <v>235</v>
      </c>
      <c r="I6" s="293" t="s">
        <v>267</v>
      </c>
      <c r="J6" s="292" t="s">
        <v>241</v>
      </c>
      <c r="K6" s="1083"/>
    </row>
    <row r="7" spans="1:11" s="1" customFormat="1" ht="17.25" customHeight="1" thickBot="1">
      <c r="A7" s="1081"/>
      <c r="B7" s="215" t="s">
        <v>238</v>
      </c>
      <c r="C7" s="215" t="s">
        <v>239</v>
      </c>
      <c r="D7" s="215" t="s">
        <v>240</v>
      </c>
      <c r="E7" s="215" t="s">
        <v>238</v>
      </c>
      <c r="F7" s="215" t="s">
        <v>239</v>
      </c>
      <c r="G7" s="215" t="s">
        <v>240</v>
      </c>
      <c r="H7" s="215" t="s">
        <v>238</v>
      </c>
      <c r="I7" s="215" t="s">
        <v>239</v>
      </c>
      <c r="J7" s="215" t="s">
        <v>240</v>
      </c>
      <c r="K7" s="1084"/>
    </row>
    <row r="8" spans="1:11" ht="21" customHeight="1">
      <c r="A8" s="29" t="s">
        <v>279</v>
      </c>
      <c r="B8" s="29"/>
      <c r="C8" s="29"/>
      <c r="D8" s="29"/>
      <c r="E8" s="29"/>
      <c r="F8" s="29"/>
      <c r="G8" s="29"/>
      <c r="H8" s="29"/>
      <c r="I8" s="29"/>
      <c r="J8" s="219"/>
      <c r="K8" s="26" t="s">
        <v>193</v>
      </c>
    </row>
    <row r="9" spans="1:11" ht="18" customHeight="1">
      <c r="A9" s="221" t="s">
        <v>16</v>
      </c>
      <c r="B9" s="966">
        <v>59</v>
      </c>
      <c r="C9" s="966">
        <v>56</v>
      </c>
      <c r="D9" s="966">
        <v>115</v>
      </c>
      <c r="E9" s="966">
        <v>0</v>
      </c>
      <c r="F9" s="966">
        <v>0</v>
      </c>
      <c r="G9" s="966">
        <v>0</v>
      </c>
      <c r="H9" s="966">
        <f t="shared" ref="H9:J10" si="0">SUM(E9,B9)</f>
        <v>59</v>
      </c>
      <c r="I9" s="966">
        <f t="shared" si="0"/>
        <v>56</v>
      </c>
      <c r="J9" s="966">
        <f t="shared" si="0"/>
        <v>115</v>
      </c>
      <c r="K9" s="27" t="s">
        <v>172</v>
      </c>
    </row>
    <row r="10" spans="1:11" ht="18" customHeight="1">
      <c r="A10" s="221" t="s">
        <v>17</v>
      </c>
      <c r="B10" s="540">
        <v>45</v>
      </c>
      <c r="C10" s="540">
        <v>60</v>
      </c>
      <c r="D10" s="540">
        <v>105</v>
      </c>
      <c r="E10" s="540">
        <v>0</v>
      </c>
      <c r="F10" s="540">
        <v>0</v>
      </c>
      <c r="G10" s="540">
        <v>0</v>
      </c>
      <c r="H10" s="540">
        <f t="shared" si="0"/>
        <v>45</v>
      </c>
      <c r="I10" s="540">
        <f t="shared" si="0"/>
        <v>60</v>
      </c>
      <c r="J10" s="540">
        <f t="shared" si="0"/>
        <v>105</v>
      </c>
      <c r="K10" s="27" t="s">
        <v>144</v>
      </c>
    </row>
    <row r="11" spans="1:11" ht="18" customHeight="1">
      <c r="A11" s="221" t="s">
        <v>18</v>
      </c>
      <c r="B11" s="540">
        <v>59</v>
      </c>
      <c r="C11" s="540">
        <v>88</v>
      </c>
      <c r="D11" s="540">
        <v>147</v>
      </c>
      <c r="E11" s="540">
        <v>0</v>
      </c>
      <c r="F11" s="540">
        <v>0</v>
      </c>
      <c r="G11" s="540">
        <v>0</v>
      </c>
      <c r="H11" s="540">
        <f>SUM(E11,B11)</f>
        <v>59</v>
      </c>
      <c r="I11" s="540">
        <f>SUM(F11,C11)</f>
        <v>88</v>
      </c>
      <c r="J11" s="540">
        <f>SUM(G11,D11)</f>
        <v>147</v>
      </c>
      <c r="K11" s="26" t="s">
        <v>145</v>
      </c>
    </row>
    <row r="12" spans="1:11" ht="18" customHeight="1">
      <c r="A12" s="221" t="s">
        <v>19</v>
      </c>
      <c r="B12" s="540">
        <v>12</v>
      </c>
      <c r="C12" s="540">
        <v>69</v>
      </c>
      <c r="D12" s="540">
        <v>81</v>
      </c>
      <c r="E12" s="540">
        <v>0</v>
      </c>
      <c r="F12" s="540">
        <v>0</v>
      </c>
      <c r="G12" s="540">
        <v>0</v>
      </c>
      <c r="H12" s="540">
        <f t="shared" ref="H12:J14" si="1">SUM(E12,B12)</f>
        <v>12</v>
      </c>
      <c r="I12" s="540">
        <f t="shared" si="1"/>
        <v>69</v>
      </c>
      <c r="J12" s="540">
        <f t="shared" si="1"/>
        <v>81</v>
      </c>
      <c r="K12" s="27" t="s">
        <v>146</v>
      </c>
    </row>
    <row r="13" spans="1:11" ht="18" customHeight="1">
      <c r="A13" s="399" t="s">
        <v>20</v>
      </c>
      <c r="B13" s="540">
        <v>130</v>
      </c>
      <c r="C13" s="540">
        <v>127</v>
      </c>
      <c r="D13" s="540">
        <v>257</v>
      </c>
      <c r="E13" s="540">
        <v>0</v>
      </c>
      <c r="F13" s="540">
        <v>0</v>
      </c>
      <c r="G13" s="540">
        <v>0</v>
      </c>
      <c r="H13" s="540">
        <f t="shared" si="1"/>
        <v>130</v>
      </c>
      <c r="I13" s="540">
        <f t="shared" si="1"/>
        <v>127</v>
      </c>
      <c r="J13" s="540">
        <f t="shared" si="1"/>
        <v>257</v>
      </c>
      <c r="K13" s="27" t="s">
        <v>147</v>
      </c>
    </row>
    <row r="14" spans="1:11" ht="18" customHeight="1">
      <c r="A14" s="399" t="s">
        <v>244</v>
      </c>
      <c r="B14" s="540">
        <v>17</v>
      </c>
      <c r="C14" s="540">
        <v>37</v>
      </c>
      <c r="D14" s="540">
        <v>54</v>
      </c>
      <c r="E14" s="540">
        <v>0</v>
      </c>
      <c r="F14" s="540">
        <v>0</v>
      </c>
      <c r="G14" s="540">
        <v>0</v>
      </c>
      <c r="H14" s="540">
        <f t="shared" si="1"/>
        <v>17</v>
      </c>
      <c r="I14" s="540">
        <f t="shared" si="1"/>
        <v>37</v>
      </c>
      <c r="J14" s="540">
        <f t="shared" si="1"/>
        <v>54</v>
      </c>
      <c r="K14" s="27" t="s">
        <v>446</v>
      </c>
    </row>
    <row r="15" spans="1:11" ht="18" customHeight="1">
      <c r="A15" s="399" t="s">
        <v>21</v>
      </c>
      <c r="B15" s="540">
        <v>92</v>
      </c>
      <c r="C15" s="540">
        <v>71</v>
      </c>
      <c r="D15" s="540">
        <v>163</v>
      </c>
      <c r="E15" s="540">
        <v>0</v>
      </c>
      <c r="F15" s="540">
        <v>0</v>
      </c>
      <c r="G15" s="540">
        <v>0</v>
      </c>
      <c r="H15" s="540">
        <f t="shared" ref="H15:J19" si="2">SUM(E15,B15)</f>
        <v>92</v>
      </c>
      <c r="I15" s="540">
        <f t="shared" si="2"/>
        <v>71</v>
      </c>
      <c r="J15" s="540">
        <f t="shared" si="2"/>
        <v>163</v>
      </c>
      <c r="K15" s="26" t="s">
        <v>149</v>
      </c>
    </row>
    <row r="16" spans="1:11" ht="18" customHeight="1">
      <c r="A16" s="399" t="s">
        <v>22</v>
      </c>
      <c r="B16" s="540">
        <v>29</v>
      </c>
      <c r="C16" s="540">
        <v>14</v>
      </c>
      <c r="D16" s="540">
        <v>43</v>
      </c>
      <c r="E16" s="540">
        <v>0</v>
      </c>
      <c r="F16" s="540">
        <v>0</v>
      </c>
      <c r="G16" s="540">
        <v>0</v>
      </c>
      <c r="H16" s="540">
        <f t="shared" si="2"/>
        <v>29</v>
      </c>
      <c r="I16" s="540">
        <f t="shared" si="2"/>
        <v>14</v>
      </c>
      <c r="J16" s="540">
        <f t="shared" si="2"/>
        <v>43</v>
      </c>
      <c r="K16" s="27" t="s">
        <v>150</v>
      </c>
    </row>
    <row r="17" spans="1:11" ht="18" customHeight="1">
      <c r="A17" s="399" t="s">
        <v>23</v>
      </c>
      <c r="B17" s="540">
        <v>110</v>
      </c>
      <c r="C17" s="540">
        <v>149</v>
      </c>
      <c r="D17" s="540">
        <v>259</v>
      </c>
      <c r="E17" s="540">
        <v>0</v>
      </c>
      <c r="F17" s="540">
        <v>0</v>
      </c>
      <c r="G17" s="540">
        <v>0</v>
      </c>
      <c r="H17" s="540">
        <f t="shared" si="2"/>
        <v>110</v>
      </c>
      <c r="I17" s="540">
        <f t="shared" si="2"/>
        <v>149</v>
      </c>
      <c r="J17" s="540">
        <f t="shared" si="2"/>
        <v>259</v>
      </c>
      <c r="K17" s="27" t="s">
        <v>151</v>
      </c>
    </row>
    <row r="18" spans="1:11" ht="18" customHeight="1">
      <c r="A18" s="399" t="s">
        <v>469</v>
      </c>
      <c r="B18" s="540">
        <v>34</v>
      </c>
      <c r="C18" s="540">
        <v>68</v>
      </c>
      <c r="D18" s="540">
        <v>102</v>
      </c>
      <c r="E18" s="540">
        <v>0</v>
      </c>
      <c r="F18" s="540">
        <v>0</v>
      </c>
      <c r="G18" s="540">
        <v>0</v>
      </c>
      <c r="H18" s="540">
        <f t="shared" si="2"/>
        <v>34</v>
      </c>
      <c r="I18" s="540">
        <f t="shared" si="2"/>
        <v>68</v>
      </c>
      <c r="J18" s="540">
        <f t="shared" si="2"/>
        <v>102</v>
      </c>
      <c r="K18" s="26" t="s">
        <v>501</v>
      </c>
    </row>
    <row r="19" spans="1:11" ht="18" customHeight="1">
      <c r="A19" s="399" t="s">
        <v>24</v>
      </c>
      <c r="B19" s="540">
        <v>302</v>
      </c>
      <c r="C19" s="540">
        <v>112</v>
      </c>
      <c r="D19" s="540">
        <v>414</v>
      </c>
      <c r="E19" s="540">
        <v>0</v>
      </c>
      <c r="F19" s="540">
        <v>0</v>
      </c>
      <c r="G19" s="540">
        <v>0</v>
      </c>
      <c r="H19" s="540">
        <f t="shared" si="2"/>
        <v>302</v>
      </c>
      <c r="I19" s="540">
        <f t="shared" si="2"/>
        <v>112</v>
      </c>
      <c r="J19" s="540">
        <f t="shared" si="2"/>
        <v>414</v>
      </c>
      <c r="K19" s="27" t="s">
        <v>166</v>
      </c>
    </row>
    <row r="20" spans="1:11" ht="18" customHeight="1">
      <c r="A20" s="399" t="s">
        <v>80</v>
      </c>
      <c r="B20" s="540">
        <v>51</v>
      </c>
      <c r="C20" s="540">
        <v>184</v>
      </c>
      <c r="D20" s="540">
        <v>235</v>
      </c>
      <c r="E20" s="540">
        <v>0</v>
      </c>
      <c r="F20" s="540">
        <v>0</v>
      </c>
      <c r="G20" s="540">
        <v>0</v>
      </c>
      <c r="H20" s="540">
        <f t="shared" ref="H20:J26" si="3">SUM(E20,B20)</f>
        <v>51</v>
      </c>
      <c r="I20" s="540">
        <f t="shared" si="3"/>
        <v>184</v>
      </c>
      <c r="J20" s="540">
        <f t="shared" si="3"/>
        <v>235</v>
      </c>
      <c r="K20" s="27" t="s">
        <v>173</v>
      </c>
    </row>
    <row r="21" spans="1:11" ht="18" customHeight="1">
      <c r="A21" s="399" t="s">
        <v>5</v>
      </c>
      <c r="B21" s="540">
        <v>0</v>
      </c>
      <c r="C21" s="540">
        <v>680</v>
      </c>
      <c r="D21" s="540">
        <v>680</v>
      </c>
      <c r="E21" s="540">
        <v>0</v>
      </c>
      <c r="F21" s="540">
        <v>0</v>
      </c>
      <c r="G21" s="540">
        <v>0</v>
      </c>
      <c r="H21" s="540">
        <f t="shared" si="3"/>
        <v>0</v>
      </c>
      <c r="I21" s="540">
        <f t="shared" si="3"/>
        <v>680</v>
      </c>
      <c r="J21" s="540">
        <f t="shared" si="3"/>
        <v>680</v>
      </c>
      <c r="K21" s="27" t="s">
        <v>167</v>
      </c>
    </row>
    <row r="22" spans="1:11" ht="18" customHeight="1">
      <c r="A22" s="399" t="s">
        <v>4</v>
      </c>
      <c r="B22" s="540">
        <v>154</v>
      </c>
      <c r="C22" s="540">
        <v>101</v>
      </c>
      <c r="D22" s="540">
        <v>255</v>
      </c>
      <c r="E22" s="540">
        <v>0</v>
      </c>
      <c r="F22" s="540">
        <v>0</v>
      </c>
      <c r="G22" s="540">
        <v>0</v>
      </c>
      <c r="H22" s="540">
        <f t="shared" si="3"/>
        <v>154</v>
      </c>
      <c r="I22" s="540">
        <f t="shared" si="3"/>
        <v>101</v>
      </c>
      <c r="J22" s="540">
        <f t="shared" si="3"/>
        <v>255</v>
      </c>
      <c r="K22" s="26" t="s">
        <v>190</v>
      </c>
    </row>
    <row r="23" spans="1:11" ht="18" customHeight="1">
      <c r="A23" s="399" t="s">
        <v>277</v>
      </c>
      <c r="B23" s="540">
        <v>58</v>
      </c>
      <c r="C23" s="540">
        <v>15</v>
      </c>
      <c r="D23" s="540">
        <v>73</v>
      </c>
      <c r="E23" s="540">
        <v>0</v>
      </c>
      <c r="F23" s="540">
        <v>0</v>
      </c>
      <c r="G23" s="540">
        <v>0</v>
      </c>
      <c r="H23" s="540">
        <f t="shared" si="3"/>
        <v>58</v>
      </c>
      <c r="I23" s="540">
        <f t="shared" si="3"/>
        <v>15</v>
      </c>
      <c r="J23" s="540">
        <f t="shared" si="3"/>
        <v>73</v>
      </c>
      <c r="K23" s="27" t="s">
        <v>278</v>
      </c>
    </row>
    <row r="24" spans="1:11" ht="18" customHeight="1">
      <c r="A24" s="399" t="s">
        <v>25</v>
      </c>
      <c r="B24" s="540">
        <v>206</v>
      </c>
      <c r="C24" s="540">
        <v>211</v>
      </c>
      <c r="D24" s="540">
        <v>417</v>
      </c>
      <c r="E24" s="540">
        <v>0</v>
      </c>
      <c r="F24" s="540">
        <v>0</v>
      </c>
      <c r="G24" s="540">
        <v>0</v>
      </c>
      <c r="H24" s="540">
        <f t="shared" si="3"/>
        <v>206</v>
      </c>
      <c r="I24" s="540">
        <f t="shared" si="3"/>
        <v>211</v>
      </c>
      <c r="J24" s="540">
        <f t="shared" si="3"/>
        <v>417</v>
      </c>
      <c r="K24" s="27" t="s">
        <v>274</v>
      </c>
    </row>
    <row r="25" spans="1:11" ht="18" customHeight="1">
      <c r="A25" s="399" t="s">
        <v>26</v>
      </c>
      <c r="B25" s="540">
        <v>11</v>
      </c>
      <c r="C25" s="540">
        <v>44</v>
      </c>
      <c r="D25" s="540">
        <v>55</v>
      </c>
      <c r="E25" s="540">
        <v>0</v>
      </c>
      <c r="F25" s="540">
        <v>0</v>
      </c>
      <c r="G25" s="540">
        <v>0</v>
      </c>
      <c r="H25" s="540">
        <f t="shared" si="3"/>
        <v>11</v>
      </c>
      <c r="I25" s="540">
        <f t="shared" si="3"/>
        <v>44</v>
      </c>
      <c r="J25" s="540">
        <f t="shared" si="3"/>
        <v>55</v>
      </c>
      <c r="K25" s="27" t="s">
        <v>156</v>
      </c>
    </row>
    <row r="26" spans="1:11" ht="18" customHeight="1">
      <c r="A26" s="222" t="s">
        <v>30</v>
      </c>
      <c r="B26" s="539">
        <v>18</v>
      </c>
      <c r="C26" s="539">
        <v>7</v>
      </c>
      <c r="D26" s="490">
        <v>25</v>
      </c>
      <c r="E26" s="540">
        <v>0</v>
      </c>
      <c r="F26" s="540">
        <v>0</v>
      </c>
      <c r="G26" s="540">
        <v>0</v>
      </c>
      <c r="H26" s="540">
        <f t="shared" si="3"/>
        <v>18</v>
      </c>
      <c r="I26" s="540">
        <f t="shared" si="3"/>
        <v>7</v>
      </c>
      <c r="J26" s="540">
        <f t="shared" si="3"/>
        <v>25</v>
      </c>
      <c r="K26" s="28" t="s">
        <v>168</v>
      </c>
    </row>
    <row r="27" spans="1:11" ht="18" customHeight="1">
      <c r="A27" s="399" t="s">
        <v>28</v>
      </c>
      <c r="B27" s="540">
        <v>94</v>
      </c>
      <c r="C27" s="540">
        <v>54</v>
      </c>
      <c r="D27" s="540">
        <v>148</v>
      </c>
      <c r="E27" s="540">
        <v>0</v>
      </c>
      <c r="F27" s="540">
        <v>0</v>
      </c>
      <c r="G27" s="540">
        <v>0</v>
      </c>
      <c r="H27" s="540">
        <f t="shared" ref="H27:J30" si="4">SUM(E27,B27)</f>
        <v>94</v>
      </c>
      <c r="I27" s="540">
        <f t="shared" si="4"/>
        <v>54</v>
      </c>
      <c r="J27" s="540">
        <f t="shared" si="4"/>
        <v>148</v>
      </c>
      <c r="K27" s="27" t="s">
        <v>157</v>
      </c>
    </row>
    <row r="28" spans="1:11" s="53" customFormat="1" ht="18" customHeight="1">
      <c r="A28" s="399" t="s">
        <v>63</v>
      </c>
      <c r="B28" s="540">
        <v>48</v>
      </c>
      <c r="C28" s="540">
        <v>31</v>
      </c>
      <c r="D28" s="540">
        <v>79</v>
      </c>
      <c r="E28" s="540">
        <v>0</v>
      </c>
      <c r="F28" s="540">
        <v>0</v>
      </c>
      <c r="G28" s="540">
        <v>0</v>
      </c>
      <c r="H28" s="540">
        <f t="shared" si="4"/>
        <v>48</v>
      </c>
      <c r="I28" s="540">
        <f t="shared" si="4"/>
        <v>31</v>
      </c>
      <c r="J28" s="540">
        <f t="shared" si="4"/>
        <v>79</v>
      </c>
      <c r="K28" s="26" t="s">
        <v>442</v>
      </c>
    </row>
    <row r="29" spans="1:11" ht="18" customHeight="1">
      <c r="A29" s="399" t="s">
        <v>79</v>
      </c>
      <c r="B29" s="540">
        <v>103</v>
      </c>
      <c r="C29" s="540">
        <v>140</v>
      </c>
      <c r="D29" s="540">
        <v>243</v>
      </c>
      <c r="E29" s="540">
        <v>0</v>
      </c>
      <c r="F29" s="540">
        <v>0</v>
      </c>
      <c r="G29" s="540">
        <v>0</v>
      </c>
      <c r="H29" s="540">
        <f t="shared" si="4"/>
        <v>103</v>
      </c>
      <c r="I29" s="540">
        <f t="shared" si="4"/>
        <v>140</v>
      </c>
      <c r="J29" s="540">
        <f t="shared" si="4"/>
        <v>243</v>
      </c>
      <c r="K29" s="27" t="s">
        <v>187</v>
      </c>
    </row>
    <row r="30" spans="1:11" ht="18" customHeight="1" thickBot="1">
      <c r="A30" s="404" t="s">
        <v>11</v>
      </c>
      <c r="B30" s="519">
        <f>SUM(B9:B29)</f>
        <v>1632</v>
      </c>
      <c r="C30" s="519">
        <f>SUM(C9:C29)</f>
        <v>2318</v>
      </c>
      <c r="D30" s="519">
        <f>SUM(D9:D29)</f>
        <v>3950</v>
      </c>
      <c r="E30" s="519">
        <v>0</v>
      </c>
      <c r="F30" s="519">
        <v>0</v>
      </c>
      <c r="G30" s="519">
        <v>0</v>
      </c>
      <c r="H30" s="519">
        <f t="shared" si="4"/>
        <v>1632</v>
      </c>
      <c r="I30" s="519">
        <f t="shared" si="4"/>
        <v>2318</v>
      </c>
      <c r="J30" s="519">
        <f t="shared" si="4"/>
        <v>3950</v>
      </c>
      <c r="K30" s="76" t="s">
        <v>188</v>
      </c>
    </row>
    <row r="31" spans="1:11" ht="17.45" customHeight="1" thickTop="1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"/>
    </row>
    <row r="32" spans="1:11" ht="13.5" customHeight="1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"/>
    </row>
    <row r="33" spans="1:11" s="7" customFormat="1" ht="28.5" customHeight="1" thickBot="1">
      <c r="A33" s="14" t="s">
        <v>615</v>
      </c>
      <c r="B33" s="304"/>
      <c r="C33" s="304"/>
      <c r="D33" s="304"/>
      <c r="E33" s="304"/>
      <c r="F33" s="304"/>
      <c r="G33" s="304"/>
      <c r="H33" s="304"/>
      <c r="I33" s="304"/>
      <c r="J33" s="304"/>
      <c r="K33" s="120" t="s">
        <v>616</v>
      </c>
    </row>
    <row r="34" spans="1:11" s="4" customFormat="1" ht="18" customHeight="1" thickTop="1">
      <c r="A34" s="1079" t="s">
        <v>14</v>
      </c>
      <c r="B34" s="1079" t="s">
        <v>6</v>
      </c>
      <c r="C34" s="1079"/>
      <c r="D34" s="1079"/>
      <c r="E34" s="1079" t="s">
        <v>7</v>
      </c>
      <c r="F34" s="1079"/>
      <c r="G34" s="1079"/>
      <c r="H34" s="1079" t="s">
        <v>234</v>
      </c>
      <c r="I34" s="1079"/>
      <c r="J34" s="1079"/>
      <c r="K34" s="1082" t="s">
        <v>163</v>
      </c>
    </row>
    <row r="35" spans="1:11" s="4" customFormat="1" ht="18" customHeight="1">
      <c r="A35" s="1080"/>
      <c r="B35" s="1080" t="s">
        <v>441</v>
      </c>
      <c r="C35" s="1080"/>
      <c r="D35" s="1080"/>
      <c r="E35" s="1080" t="s">
        <v>127</v>
      </c>
      <c r="F35" s="1080"/>
      <c r="G35" s="1080"/>
      <c r="H35" s="1080" t="s">
        <v>128</v>
      </c>
      <c r="I35" s="1080"/>
      <c r="J35" s="1080"/>
      <c r="K35" s="1083"/>
    </row>
    <row r="36" spans="1:11" s="4" customFormat="1" ht="18" customHeight="1">
      <c r="A36" s="1080"/>
      <c r="B36" s="293" t="s">
        <v>235</v>
      </c>
      <c r="C36" s="293" t="s">
        <v>267</v>
      </c>
      <c r="D36" s="292" t="s">
        <v>241</v>
      </c>
      <c r="E36" s="293" t="s">
        <v>235</v>
      </c>
      <c r="F36" s="293" t="s">
        <v>267</v>
      </c>
      <c r="G36" s="292" t="s">
        <v>241</v>
      </c>
      <c r="H36" s="293" t="s">
        <v>235</v>
      </c>
      <c r="I36" s="293" t="s">
        <v>267</v>
      </c>
      <c r="J36" s="292" t="s">
        <v>241</v>
      </c>
      <c r="K36" s="1083"/>
    </row>
    <row r="37" spans="1:11" s="1" customFormat="1" ht="18" customHeight="1" thickBot="1">
      <c r="A37" s="1081"/>
      <c r="B37" s="215" t="s">
        <v>238</v>
      </c>
      <c r="C37" s="215" t="s">
        <v>239</v>
      </c>
      <c r="D37" s="215" t="s">
        <v>240</v>
      </c>
      <c r="E37" s="215" t="s">
        <v>238</v>
      </c>
      <c r="F37" s="215" t="s">
        <v>239</v>
      </c>
      <c r="G37" s="215" t="s">
        <v>240</v>
      </c>
      <c r="H37" s="215" t="s">
        <v>238</v>
      </c>
      <c r="I37" s="215" t="s">
        <v>239</v>
      </c>
      <c r="J37" s="215" t="s">
        <v>240</v>
      </c>
      <c r="K37" s="1084"/>
    </row>
    <row r="38" spans="1:11" ht="24.75" customHeight="1">
      <c r="A38" s="34" t="s">
        <v>283</v>
      </c>
      <c r="B38" s="37"/>
      <c r="C38" s="37"/>
      <c r="D38" s="37"/>
      <c r="E38" s="37"/>
      <c r="F38" s="37"/>
      <c r="G38" s="37"/>
      <c r="H38" s="37"/>
      <c r="I38" s="37"/>
      <c r="J38" s="37"/>
      <c r="K38" s="320" t="s">
        <v>170</v>
      </c>
    </row>
    <row r="39" spans="1:11" ht="24.75" customHeight="1">
      <c r="A39" s="399" t="s">
        <v>20</v>
      </c>
      <c r="B39" s="489">
        <v>58</v>
      </c>
      <c r="C39" s="489">
        <v>9</v>
      </c>
      <c r="D39" s="489">
        <v>67</v>
      </c>
      <c r="E39" s="489">
        <v>0</v>
      </c>
      <c r="F39" s="489">
        <v>0</v>
      </c>
      <c r="G39" s="489">
        <v>0</v>
      </c>
      <c r="H39" s="489">
        <f>SUM(E39,B39)</f>
        <v>58</v>
      </c>
      <c r="I39" s="489">
        <f>SUM(F39,C39)</f>
        <v>9</v>
      </c>
      <c r="J39" s="489">
        <f>SUM(H39:I39)</f>
        <v>67</v>
      </c>
      <c r="K39" s="320" t="s">
        <v>147</v>
      </c>
    </row>
    <row r="40" spans="1:11" ht="24.75" customHeight="1">
      <c r="A40" s="399" t="s">
        <v>19</v>
      </c>
      <c r="B40" s="489">
        <v>79</v>
      </c>
      <c r="C40" s="489">
        <v>26</v>
      </c>
      <c r="D40" s="489">
        <v>105</v>
      </c>
      <c r="E40" s="489">
        <v>0</v>
      </c>
      <c r="F40" s="489">
        <v>0</v>
      </c>
      <c r="G40" s="489">
        <v>0</v>
      </c>
      <c r="H40" s="489">
        <f t="shared" ref="H40:H51" si="5">SUM(E40,B40)</f>
        <v>79</v>
      </c>
      <c r="I40" s="489">
        <f t="shared" ref="I40:I51" si="6">SUM(F40,C40)</f>
        <v>26</v>
      </c>
      <c r="J40" s="489">
        <f t="shared" ref="J40:J51" si="7">SUM(H40:I40)</f>
        <v>105</v>
      </c>
      <c r="K40" s="320" t="s">
        <v>146</v>
      </c>
    </row>
    <row r="41" spans="1:11" ht="24.75" customHeight="1">
      <c r="A41" s="399" t="s">
        <v>23</v>
      </c>
      <c r="B41" s="489">
        <v>88</v>
      </c>
      <c r="C41" s="489">
        <v>69</v>
      </c>
      <c r="D41" s="489">
        <v>157</v>
      </c>
      <c r="E41" s="489">
        <v>0</v>
      </c>
      <c r="F41" s="489">
        <v>0</v>
      </c>
      <c r="G41" s="489">
        <v>0</v>
      </c>
      <c r="H41" s="489">
        <f t="shared" si="5"/>
        <v>88</v>
      </c>
      <c r="I41" s="489">
        <f t="shared" si="6"/>
        <v>69</v>
      </c>
      <c r="J41" s="489">
        <f t="shared" si="7"/>
        <v>157</v>
      </c>
      <c r="K41" s="370" t="s">
        <v>151</v>
      </c>
    </row>
    <row r="42" spans="1:11" ht="24.75" customHeight="1">
      <c r="A42" s="399" t="s">
        <v>24</v>
      </c>
      <c r="B42" s="489">
        <v>126</v>
      </c>
      <c r="C42" s="489">
        <v>39</v>
      </c>
      <c r="D42" s="489">
        <v>165</v>
      </c>
      <c r="E42" s="489">
        <v>0</v>
      </c>
      <c r="F42" s="489">
        <v>0</v>
      </c>
      <c r="G42" s="489">
        <v>0</v>
      </c>
      <c r="H42" s="489">
        <f t="shared" si="5"/>
        <v>126</v>
      </c>
      <c r="I42" s="489">
        <f t="shared" si="6"/>
        <v>39</v>
      </c>
      <c r="J42" s="489">
        <f t="shared" si="7"/>
        <v>165</v>
      </c>
      <c r="K42" s="320" t="s">
        <v>166</v>
      </c>
    </row>
    <row r="43" spans="1:11" ht="24.75" customHeight="1">
      <c r="A43" s="399" t="s">
        <v>5</v>
      </c>
      <c r="B43" s="489">
        <v>0</v>
      </c>
      <c r="C43" s="489">
        <v>129</v>
      </c>
      <c r="D43" s="489">
        <v>129</v>
      </c>
      <c r="E43" s="489">
        <v>0</v>
      </c>
      <c r="F43" s="489">
        <v>0</v>
      </c>
      <c r="G43" s="489">
        <v>0</v>
      </c>
      <c r="H43" s="489">
        <f t="shared" si="5"/>
        <v>0</v>
      </c>
      <c r="I43" s="489">
        <f t="shared" si="6"/>
        <v>129</v>
      </c>
      <c r="J43" s="489">
        <f t="shared" si="7"/>
        <v>129</v>
      </c>
      <c r="K43" s="320" t="s">
        <v>167</v>
      </c>
    </row>
    <row r="44" spans="1:11" ht="24.75" customHeight="1">
      <c r="A44" s="399" t="s">
        <v>4</v>
      </c>
      <c r="B44" s="489">
        <v>0</v>
      </c>
      <c r="C44" s="489">
        <v>45</v>
      </c>
      <c r="D44" s="489">
        <v>45</v>
      </c>
      <c r="E44" s="489">
        <v>0</v>
      </c>
      <c r="F44" s="489">
        <v>0</v>
      </c>
      <c r="G44" s="489">
        <v>0</v>
      </c>
      <c r="H44" s="489">
        <f t="shared" si="5"/>
        <v>0</v>
      </c>
      <c r="I44" s="489">
        <f t="shared" si="6"/>
        <v>45</v>
      </c>
      <c r="J44" s="489">
        <f t="shared" si="7"/>
        <v>45</v>
      </c>
      <c r="K44" s="320" t="s">
        <v>190</v>
      </c>
    </row>
    <row r="45" spans="1:11" ht="24.75" customHeight="1">
      <c r="A45" s="399" t="s">
        <v>25</v>
      </c>
      <c r="B45" s="489">
        <v>45</v>
      </c>
      <c r="C45" s="489">
        <v>72</v>
      </c>
      <c r="D45" s="489">
        <v>117</v>
      </c>
      <c r="E45" s="489">
        <v>0</v>
      </c>
      <c r="F45" s="489">
        <v>0</v>
      </c>
      <c r="G45" s="489">
        <v>0</v>
      </c>
      <c r="H45" s="489">
        <f t="shared" si="5"/>
        <v>45</v>
      </c>
      <c r="I45" s="489">
        <f t="shared" si="6"/>
        <v>72</v>
      </c>
      <c r="J45" s="489">
        <f t="shared" si="7"/>
        <v>117</v>
      </c>
      <c r="K45" s="370" t="s">
        <v>274</v>
      </c>
    </row>
    <row r="46" spans="1:11" s="53" customFormat="1" ht="24.75" customHeight="1">
      <c r="A46" s="399" t="s">
        <v>28</v>
      </c>
      <c r="B46" s="489">
        <v>129</v>
      </c>
      <c r="C46" s="489">
        <v>19</v>
      </c>
      <c r="D46" s="489">
        <v>148</v>
      </c>
      <c r="E46" s="489">
        <v>0</v>
      </c>
      <c r="F46" s="489">
        <v>0</v>
      </c>
      <c r="G46" s="489">
        <v>0</v>
      </c>
      <c r="H46" s="489">
        <f t="shared" si="5"/>
        <v>129</v>
      </c>
      <c r="I46" s="489">
        <f t="shared" si="6"/>
        <v>19</v>
      </c>
      <c r="J46" s="489">
        <f t="shared" si="7"/>
        <v>148</v>
      </c>
      <c r="K46" s="320" t="s">
        <v>157</v>
      </c>
    </row>
    <row r="47" spans="1:11" ht="24.75" customHeight="1">
      <c r="A47" s="399" t="s">
        <v>63</v>
      </c>
      <c r="B47" s="489">
        <v>11</v>
      </c>
      <c r="C47" s="489">
        <v>1</v>
      </c>
      <c r="D47" s="489">
        <v>12</v>
      </c>
      <c r="E47" s="489">
        <v>0</v>
      </c>
      <c r="F47" s="489">
        <v>0</v>
      </c>
      <c r="G47" s="489">
        <v>0</v>
      </c>
      <c r="H47" s="489">
        <f t="shared" si="5"/>
        <v>11</v>
      </c>
      <c r="I47" s="489">
        <f t="shared" si="6"/>
        <v>1</v>
      </c>
      <c r="J47" s="489">
        <f t="shared" si="7"/>
        <v>12</v>
      </c>
      <c r="K47" s="320" t="s">
        <v>442</v>
      </c>
    </row>
    <row r="48" spans="1:11" ht="24.75" hidden="1" customHeight="1">
      <c r="A48" s="226" t="s">
        <v>79</v>
      </c>
      <c r="B48" s="490">
        <v>0</v>
      </c>
      <c r="C48" s="490">
        <v>0</v>
      </c>
      <c r="D48" s="490">
        <v>0</v>
      </c>
      <c r="E48" s="489">
        <v>0</v>
      </c>
      <c r="F48" s="489">
        <v>0</v>
      </c>
      <c r="G48" s="489">
        <v>0</v>
      </c>
      <c r="H48" s="489">
        <f t="shared" si="5"/>
        <v>0</v>
      </c>
      <c r="I48" s="489">
        <f t="shared" si="6"/>
        <v>0</v>
      </c>
      <c r="J48" s="489">
        <f t="shared" si="7"/>
        <v>0</v>
      </c>
      <c r="K48" s="320" t="s">
        <v>187</v>
      </c>
    </row>
    <row r="49" spans="1:11" ht="24.75" customHeight="1">
      <c r="A49" s="226" t="s">
        <v>709</v>
      </c>
      <c r="B49" s="490">
        <v>40</v>
      </c>
      <c r="C49" s="490">
        <v>14</v>
      </c>
      <c r="D49" s="490">
        <v>54</v>
      </c>
      <c r="E49" s="489">
        <v>0</v>
      </c>
      <c r="F49" s="489">
        <v>0</v>
      </c>
      <c r="G49" s="489">
        <v>0</v>
      </c>
      <c r="H49" s="489">
        <f t="shared" si="5"/>
        <v>40</v>
      </c>
      <c r="I49" s="489">
        <f t="shared" si="6"/>
        <v>14</v>
      </c>
      <c r="J49" s="489">
        <f t="shared" si="7"/>
        <v>54</v>
      </c>
      <c r="K49" s="370" t="s">
        <v>710</v>
      </c>
    </row>
    <row r="50" spans="1:11" ht="24.75" customHeight="1" thickBot="1">
      <c r="A50" s="35" t="s">
        <v>13</v>
      </c>
      <c r="B50" s="490">
        <f>SUM(B39:B49)</f>
        <v>576</v>
      </c>
      <c r="C50" s="490">
        <f t="shared" ref="C50:J50" si="8">SUM(C39:C49)</f>
        <v>423</v>
      </c>
      <c r="D50" s="490">
        <f t="shared" si="8"/>
        <v>999</v>
      </c>
      <c r="E50" s="490">
        <f t="shared" si="8"/>
        <v>0</v>
      </c>
      <c r="F50" s="490">
        <f t="shared" si="8"/>
        <v>0</v>
      </c>
      <c r="G50" s="490">
        <f t="shared" si="8"/>
        <v>0</v>
      </c>
      <c r="H50" s="490">
        <f t="shared" si="8"/>
        <v>576</v>
      </c>
      <c r="I50" s="490">
        <f t="shared" si="8"/>
        <v>423</v>
      </c>
      <c r="J50" s="490">
        <f t="shared" si="8"/>
        <v>999</v>
      </c>
      <c r="K50" s="320" t="s">
        <v>162</v>
      </c>
    </row>
    <row r="51" spans="1:11" ht="21" customHeight="1" thickBot="1">
      <c r="A51" s="36" t="s">
        <v>78</v>
      </c>
      <c r="B51" s="491">
        <f>SUM(B50,B30)</f>
        <v>2208</v>
      </c>
      <c r="C51" s="491">
        <f>SUM(C50,C30)</f>
        <v>2741</v>
      </c>
      <c r="D51" s="491">
        <f>SUM(D50,D30)</f>
        <v>4949</v>
      </c>
      <c r="E51" s="491">
        <v>0</v>
      </c>
      <c r="F51" s="491">
        <v>0</v>
      </c>
      <c r="G51" s="491">
        <v>0</v>
      </c>
      <c r="H51" s="491">
        <f t="shared" si="5"/>
        <v>2208</v>
      </c>
      <c r="I51" s="491">
        <f t="shared" si="6"/>
        <v>2741</v>
      </c>
      <c r="J51" s="491">
        <f t="shared" si="7"/>
        <v>4949</v>
      </c>
      <c r="K51" s="520" t="s">
        <v>512</v>
      </c>
    </row>
    <row r="52" spans="1:11" ht="17.45" customHeight="1" thickTop="1">
      <c r="K52" s="19"/>
    </row>
    <row r="53" spans="1:11" ht="17.45" customHeight="1">
      <c r="K53" s="19"/>
    </row>
    <row r="54" spans="1:11" ht="17.45" customHeight="1">
      <c r="K54" s="19"/>
    </row>
    <row r="55" spans="1:11" ht="15.75">
      <c r="A55" s="4"/>
      <c r="B55" s="3"/>
      <c r="C55" s="3"/>
      <c r="D55" s="3"/>
      <c r="E55" s="3"/>
      <c r="F55" s="3"/>
      <c r="G55" s="3"/>
      <c r="H55" s="3"/>
      <c r="I55" s="3"/>
      <c r="J55" s="5"/>
    </row>
    <row r="56" spans="1:11" ht="15.75">
      <c r="A56" s="4"/>
      <c r="B56" s="3"/>
      <c r="C56" s="3"/>
      <c r="D56" s="3"/>
      <c r="E56" s="3"/>
      <c r="F56" s="3"/>
      <c r="G56" s="3"/>
      <c r="H56" s="3"/>
      <c r="I56" s="3"/>
      <c r="J56" s="5"/>
    </row>
    <row r="57" spans="1:11" ht="15.75">
      <c r="A57" s="4"/>
      <c r="B57" s="3"/>
      <c r="C57" s="3"/>
      <c r="D57" s="3"/>
      <c r="E57" s="3"/>
      <c r="F57" s="3"/>
      <c r="G57" s="3"/>
      <c r="H57" s="3"/>
      <c r="I57" s="3"/>
      <c r="J57" s="5"/>
    </row>
    <row r="58" spans="1:11" ht="15.75">
      <c r="A58" s="4"/>
      <c r="B58" s="3"/>
      <c r="C58" s="3"/>
      <c r="D58" s="3"/>
      <c r="E58" s="3"/>
      <c r="F58" s="3"/>
      <c r="G58" s="3"/>
      <c r="H58" s="3"/>
      <c r="I58" s="3"/>
      <c r="J58" s="5"/>
    </row>
    <row r="59" spans="1:11" ht="15.75">
      <c r="A59" s="4"/>
      <c r="B59" s="3"/>
      <c r="C59" s="3"/>
      <c r="D59" s="3"/>
      <c r="E59" s="3"/>
      <c r="F59" s="3"/>
      <c r="G59" s="3"/>
      <c r="H59" s="3"/>
      <c r="I59" s="3"/>
      <c r="J59" s="5"/>
    </row>
    <row r="60" spans="1:11" ht="15.75">
      <c r="A60" s="4"/>
      <c r="B60" s="3"/>
      <c r="C60" s="3"/>
      <c r="D60" s="3"/>
      <c r="E60" s="3"/>
      <c r="F60" s="3"/>
      <c r="G60" s="3"/>
      <c r="H60" s="3"/>
      <c r="I60" s="3"/>
      <c r="J60" s="5"/>
    </row>
    <row r="61" spans="1:11" ht="15.75">
      <c r="A61" s="4"/>
      <c r="B61" s="3"/>
      <c r="C61" s="3"/>
      <c r="D61" s="3"/>
      <c r="E61" s="3"/>
      <c r="F61" s="3"/>
      <c r="G61" s="3"/>
      <c r="H61" s="3"/>
      <c r="I61" s="3"/>
      <c r="J61" s="5"/>
    </row>
    <row r="62" spans="1:11" ht="15.75">
      <c r="A62" s="4"/>
      <c r="B62" s="3"/>
      <c r="C62" s="3"/>
      <c r="D62" s="3"/>
      <c r="E62" s="3"/>
      <c r="F62" s="3"/>
      <c r="G62" s="3"/>
      <c r="H62" s="3"/>
      <c r="I62" s="3"/>
      <c r="J62" s="5"/>
    </row>
    <row r="63" spans="1:11" ht="15.75">
      <c r="A63" s="4"/>
      <c r="B63" s="3"/>
      <c r="C63" s="3"/>
      <c r="D63" s="3"/>
      <c r="E63" s="3"/>
      <c r="F63" s="3"/>
      <c r="G63" s="3"/>
      <c r="H63" s="3"/>
      <c r="I63" s="3"/>
      <c r="J63" s="5"/>
    </row>
    <row r="64" spans="1:11" ht="15.75">
      <c r="A64" s="4"/>
      <c r="B64" s="3"/>
      <c r="C64" s="3"/>
      <c r="D64" s="3"/>
      <c r="E64" s="3"/>
      <c r="F64" s="3"/>
      <c r="G64" s="3"/>
      <c r="H64" s="3"/>
      <c r="I64" s="3"/>
      <c r="J64" s="5"/>
    </row>
    <row r="65" spans="1:10" ht="15.75">
      <c r="A65" s="4"/>
      <c r="B65" s="3"/>
      <c r="C65" s="3"/>
      <c r="D65" s="3"/>
      <c r="E65" s="3"/>
      <c r="F65" s="3"/>
      <c r="G65" s="3"/>
      <c r="H65" s="3"/>
      <c r="I65" s="3"/>
      <c r="J65" s="5"/>
    </row>
    <row r="66" spans="1:10" ht="15.75">
      <c r="A66" s="4"/>
      <c r="B66" s="3"/>
      <c r="C66" s="3"/>
      <c r="D66" s="3"/>
      <c r="E66" s="3"/>
      <c r="F66" s="3"/>
      <c r="G66" s="3"/>
      <c r="H66" s="3"/>
      <c r="I66" s="3"/>
      <c r="J66" s="5"/>
    </row>
    <row r="67" spans="1:10" ht="15.75">
      <c r="A67" s="4"/>
      <c r="B67" s="3"/>
      <c r="C67" s="3"/>
      <c r="D67" s="3"/>
      <c r="E67" s="3"/>
      <c r="F67" s="3"/>
      <c r="G67" s="3"/>
      <c r="H67" s="3"/>
      <c r="I67" s="3"/>
      <c r="J67" s="5"/>
    </row>
    <row r="68" spans="1:10" ht="15.75">
      <c r="A68" s="4"/>
      <c r="B68" s="3"/>
      <c r="C68" s="3"/>
      <c r="D68" s="3"/>
      <c r="E68" s="3"/>
      <c r="F68" s="3"/>
      <c r="G68" s="3"/>
      <c r="H68" s="3"/>
      <c r="I68" s="3"/>
      <c r="J68" s="5"/>
    </row>
    <row r="69" spans="1:10" ht="15.75">
      <c r="A69" s="4"/>
      <c r="B69" s="3"/>
      <c r="C69" s="3"/>
      <c r="D69" s="3"/>
      <c r="E69" s="3"/>
      <c r="F69" s="3"/>
      <c r="G69" s="3"/>
      <c r="H69" s="3"/>
      <c r="I69" s="3"/>
      <c r="J69" s="5"/>
    </row>
    <row r="70" spans="1:10" ht="15.75">
      <c r="A70" s="4"/>
      <c r="B70" s="3"/>
      <c r="C70" s="3"/>
      <c r="D70" s="3"/>
      <c r="E70" s="3"/>
      <c r="F70" s="3"/>
      <c r="G70" s="3"/>
      <c r="H70" s="3"/>
      <c r="I70" s="3"/>
      <c r="J70" s="5"/>
    </row>
    <row r="71" spans="1:10" ht="15.75">
      <c r="A71" s="4"/>
      <c r="B71" s="3"/>
      <c r="C71" s="3"/>
      <c r="D71" s="3"/>
      <c r="E71" s="3"/>
      <c r="F71" s="3"/>
      <c r="G71" s="3"/>
      <c r="H71" s="3"/>
      <c r="I71" s="3"/>
      <c r="J71" s="5"/>
    </row>
    <row r="72" spans="1:10" ht="15.75">
      <c r="A72" s="4"/>
      <c r="B72" s="3"/>
      <c r="C72" s="3"/>
      <c r="D72" s="3"/>
      <c r="E72" s="3"/>
      <c r="F72" s="3"/>
      <c r="G72" s="3"/>
      <c r="H72" s="3"/>
      <c r="I72" s="3"/>
      <c r="J72" s="5"/>
    </row>
    <row r="73" spans="1:10" ht="15.75">
      <c r="A73" s="4"/>
      <c r="B73" s="3"/>
      <c r="C73" s="3"/>
      <c r="D73" s="3"/>
      <c r="E73" s="3"/>
      <c r="F73" s="3"/>
      <c r="G73" s="3"/>
      <c r="H73" s="3"/>
      <c r="I73" s="3"/>
      <c r="J73" s="5"/>
    </row>
    <row r="74" spans="1:10" ht="15.75">
      <c r="A74" s="4"/>
      <c r="B74" s="3"/>
      <c r="C74" s="3"/>
      <c r="D74" s="3"/>
      <c r="E74" s="3"/>
      <c r="F74" s="3"/>
      <c r="G74" s="3"/>
      <c r="H74" s="3"/>
      <c r="I74" s="3"/>
      <c r="J74" s="5"/>
    </row>
    <row r="75" spans="1:10" ht="15.75">
      <c r="A75" s="4"/>
      <c r="B75" s="3"/>
      <c r="C75" s="3"/>
      <c r="D75" s="3"/>
      <c r="E75" s="3"/>
      <c r="F75" s="3"/>
      <c r="G75" s="3"/>
      <c r="H75" s="3"/>
      <c r="I75" s="3"/>
      <c r="J75" s="5"/>
    </row>
    <row r="76" spans="1:10" ht="15.75">
      <c r="A76" s="4"/>
      <c r="B76" s="3"/>
      <c r="C76" s="3"/>
      <c r="D76" s="3"/>
      <c r="E76" s="3"/>
      <c r="F76" s="3"/>
      <c r="G76" s="3"/>
      <c r="H76" s="3"/>
      <c r="I76" s="3"/>
      <c r="J76" s="5"/>
    </row>
    <row r="77" spans="1:10" ht="15.75">
      <c r="A77" s="4"/>
      <c r="B77" s="3"/>
      <c r="C77" s="3"/>
      <c r="D77" s="3"/>
      <c r="E77" s="3"/>
      <c r="F77" s="3"/>
      <c r="G77" s="3"/>
      <c r="H77" s="3"/>
      <c r="I77" s="3"/>
      <c r="J77" s="5"/>
    </row>
    <row r="78" spans="1:10" ht="15.75">
      <c r="A78" s="4"/>
      <c r="B78" s="3"/>
      <c r="C78" s="3"/>
      <c r="D78" s="3"/>
      <c r="E78" s="3"/>
      <c r="F78" s="3"/>
      <c r="G78" s="3"/>
      <c r="H78" s="3"/>
      <c r="I78" s="3"/>
      <c r="J78" s="5"/>
    </row>
    <row r="79" spans="1:10" ht="15">
      <c r="B79" s="3"/>
      <c r="C79" s="3"/>
      <c r="D79" s="3"/>
      <c r="E79" s="3"/>
      <c r="F79" s="3"/>
      <c r="G79" s="3"/>
      <c r="H79" s="3"/>
      <c r="I79" s="3"/>
      <c r="J79" s="5"/>
    </row>
    <row r="80" spans="1:10" ht="15">
      <c r="B80" s="3"/>
      <c r="C80" s="3"/>
      <c r="D80" s="3"/>
      <c r="E80" s="3"/>
      <c r="F80" s="3"/>
      <c r="G80" s="3"/>
      <c r="H80" s="3"/>
      <c r="I80" s="3"/>
      <c r="J80" s="5"/>
    </row>
    <row r="81" spans="2:10" ht="15">
      <c r="B81" s="3"/>
      <c r="C81" s="3"/>
      <c r="D81" s="3"/>
      <c r="E81" s="3"/>
      <c r="F81" s="3"/>
      <c r="G81" s="3"/>
      <c r="H81" s="3"/>
      <c r="I81" s="3"/>
      <c r="J81" s="5"/>
    </row>
    <row r="82" spans="2:10" ht="15">
      <c r="B82" s="3"/>
      <c r="C82" s="3"/>
      <c r="D82" s="3"/>
      <c r="E82" s="3"/>
      <c r="F82" s="3"/>
      <c r="G82" s="3"/>
      <c r="H82" s="3"/>
      <c r="I82" s="3"/>
      <c r="J82" s="5"/>
    </row>
    <row r="83" spans="2:10" ht="15">
      <c r="B83" s="3"/>
      <c r="C83" s="3"/>
      <c r="D83" s="3"/>
      <c r="E83" s="3"/>
      <c r="F83" s="3"/>
      <c r="G83" s="3"/>
      <c r="H83" s="3"/>
      <c r="I83" s="3"/>
      <c r="J83" s="5"/>
    </row>
    <row r="84" spans="2:10" ht="15">
      <c r="B84" s="3"/>
      <c r="C84" s="3"/>
      <c r="D84" s="3"/>
      <c r="E84" s="3"/>
      <c r="F84" s="3"/>
      <c r="G84" s="3"/>
      <c r="H84" s="3"/>
      <c r="I84" s="3"/>
      <c r="J84" s="5"/>
    </row>
    <row r="85" spans="2:10" ht="15">
      <c r="B85" s="3"/>
      <c r="C85" s="3"/>
      <c r="D85" s="3"/>
      <c r="E85" s="3"/>
      <c r="F85" s="3"/>
      <c r="G85" s="3"/>
      <c r="H85" s="3"/>
      <c r="I85" s="3"/>
      <c r="J85" s="5"/>
    </row>
    <row r="86" spans="2:10" ht="15">
      <c r="B86" s="3"/>
      <c r="C86" s="3"/>
      <c r="D86" s="3"/>
      <c r="E86" s="3"/>
      <c r="F86" s="3"/>
      <c r="G86" s="3"/>
      <c r="H86" s="3"/>
      <c r="I86" s="3"/>
      <c r="J86" s="5"/>
    </row>
    <row r="87" spans="2:10" ht="15">
      <c r="B87" s="3"/>
      <c r="C87" s="3"/>
      <c r="D87" s="3"/>
      <c r="E87" s="3"/>
      <c r="F87" s="3"/>
      <c r="G87" s="3"/>
      <c r="H87" s="3"/>
      <c r="I87" s="3"/>
      <c r="J87" s="5"/>
    </row>
    <row r="88" spans="2:10" ht="15">
      <c r="B88" s="3"/>
      <c r="C88" s="3"/>
      <c r="D88" s="3"/>
      <c r="E88" s="3"/>
      <c r="F88" s="3"/>
      <c r="G88" s="3"/>
      <c r="H88" s="3"/>
      <c r="I88" s="3"/>
      <c r="J88" s="5"/>
    </row>
    <row r="89" spans="2:10" ht="15">
      <c r="B89" s="3"/>
      <c r="C89" s="3"/>
      <c r="D89" s="3"/>
      <c r="E89" s="3"/>
      <c r="F89" s="3"/>
      <c r="G89" s="3"/>
      <c r="H89" s="3"/>
      <c r="I89" s="3"/>
      <c r="J89" s="5"/>
    </row>
    <row r="90" spans="2:10" ht="15">
      <c r="B90" s="3"/>
      <c r="C90" s="3"/>
      <c r="D90" s="3"/>
      <c r="E90" s="3"/>
      <c r="F90" s="3"/>
      <c r="G90" s="3"/>
      <c r="H90" s="3"/>
      <c r="I90" s="3"/>
      <c r="J90" s="5"/>
    </row>
    <row r="91" spans="2:10" ht="15">
      <c r="B91" s="3"/>
      <c r="C91" s="3"/>
      <c r="D91" s="3"/>
      <c r="E91" s="3"/>
      <c r="F91" s="3"/>
      <c r="G91" s="3"/>
      <c r="H91" s="3"/>
      <c r="I91" s="3"/>
      <c r="J91" s="5"/>
    </row>
    <row r="92" spans="2:10" ht="15">
      <c r="B92" s="3"/>
      <c r="C92" s="3"/>
      <c r="D92" s="3"/>
      <c r="E92" s="3"/>
      <c r="F92" s="3"/>
      <c r="G92" s="3"/>
      <c r="H92" s="3"/>
      <c r="I92" s="3"/>
      <c r="J92" s="5"/>
    </row>
    <row r="93" spans="2:10" ht="15">
      <c r="B93" s="3"/>
      <c r="C93" s="3"/>
      <c r="D93" s="3"/>
      <c r="E93" s="3"/>
      <c r="F93" s="3"/>
      <c r="G93" s="3"/>
      <c r="H93" s="3"/>
      <c r="I93" s="3"/>
      <c r="J93" s="5"/>
    </row>
    <row r="94" spans="2:10" ht="15">
      <c r="B94" s="3"/>
      <c r="C94" s="3"/>
      <c r="D94" s="3"/>
      <c r="E94" s="3"/>
      <c r="F94" s="3"/>
      <c r="G94" s="3"/>
      <c r="H94" s="3"/>
      <c r="I94" s="3"/>
      <c r="J94" s="5"/>
    </row>
    <row r="95" spans="2:10" ht="15">
      <c r="B95" s="3"/>
      <c r="C95" s="3"/>
      <c r="D95" s="3"/>
      <c r="E95" s="3"/>
      <c r="F95" s="3"/>
      <c r="G95" s="3"/>
      <c r="H95" s="3"/>
      <c r="I95" s="3"/>
      <c r="J95" s="5"/>
    </row>
    <row r="96" spans="2:10" ht="15">
      <c r="B96" s="3"/>
      <c r="C96" s="3"/>
      <c r="D96" s="3"/>
      <c r="E96" s="3"/>
      <c r="F96" s="3"/>
      <c r="G96" s="3"/>
      <c r="H96" s="3"/>
      <c r="I96" s="3"/>
      <c r="J96" s="5"/>
    </row>
    <row r="97" spans="1:10" ht="15">
      <c r="B97" s="3"/>
      <c r="C97" s="3"/>
      <c r="D97" s="3"/>
      <c r="E97" s="3"/>
      <c r="F97" s="3"/>
      <c r="G97" s="3"/>
      <c r="H97" s="3"/>
      <c r="I97" s="3"/>
      <c r="J97" s="5"/>
    </row>
    <row r="98" spans="1:10" ht="15">
      <c r="B98" s="3"/>
      <c r="C98" s="3"/>
      <c r="D98" s="3"/>
      <c r="E98" s="3"/>
      <c r="F98" s="3"/>
      <c r="G98" s="3"/>
      <c r="H98" s="3"/>
      <c r="I98" s="3"/>
      <c r="J98" s="5"/>
    </row>
    <row r="99" spans="1:10" ht="15">
      <c r="B99" s="3"/>
      <c r="C99" s="3"/>
      <c r="D99" s="3"/>
      <c r="E99" s="3"/>
      <c r="F99" s="3"/>
      <c r="G99" s="3"/>
      <c r="H99" s="3"/>
      <c r="I99" s="3"/>
      <c r="J99" s="5"/>
    </row>
    <row r="100" spans="1:10" ht="15">
      <c r="B100" s="3"/>
      <c r="C100" s="3"/>
      <c r="D100" s="3"/>
      <c r="E100" s="3"/>
      <c r="F100" s="3"/>
      <c r="G100" s="3"/>
      <c r="H100" s="3"/>
      <c r="I100" s="3"/>
      <c r="J100" s="5"/>
    </row>
    <row r="101" spans="1:10" ht="15">
      <c r="A101" s="16" t="s">
        <v>81</v>
      </c>
      <c r="B101" s="3"/>
      <c r="C101" s="3"/>
      <c r="D101" s="3"/>
      <c r="E101" s="3"/>
      <c r="F101" s="3"/>
      <c r="G101" s="3"/>
      <c r="H101" s="3"/>
      <c r="I101" s="3"/>
      <c r="J101" s="5"/>
    </row>
    <row r="102" spans="1:10" ht="15">
      <c r="B102" s="3"/>
      <c r="C102" s="3"/>
      <c r="D102" s="3"/>
      <c r="E102" s="3"/>
      <c r="F102" s="3"/>
      <c r="G102" s="3"/>
      <c r="H102" s="3"/>
      <c r="I102" s="3"/>
      <c r="J102" s="5"/>
    </row>
    <row r="103" spans="1:10" ht="15">
      <c r="B103" s="3"/>
      <c r="C103" s="3"/>
      <c r="D103" s="3"/>
      <c r="E103" s="3"/>
      <c r="F103" s="3"/>
      <c r="G103" s="3"/>
      <c r="H103" s="3"/>
      <c r="I103" s="3"/>
      <c r="J103" s="5"/>
    </row>
    <row r="104" spans="1:10" ht="15">
      <c r="B104" s="3"/>
      <c r="C104" s="3"/>
      <c r="D104" s="3"/>
      <c r="E104" s="3"/>
      <c r="F104" s="3"/>
      <c r="G104" s="3"/>
      <c r="H104" s="3"/>
      <c r="I104" s="3"/>
      <c r="J104" s="5"/>
    </row>
    <row r="105" spans="1:10" ht="15">
      <c r="B105" s="3"/>
      <c r="C105" s="3"/>
      <c r="D105" s="3"/>
      <c r="E105" s="3"/>
      <c r="F105" s="3"/>
      <c r="G105" s="3"/>
      <c r="H105" s="3"/>
      <c r="I105" s="3"/>
      <c r="J105" s="5"/>
    </row>
    <row r="106" spans="1:10" ht="15">
      <c r="B106" s="3"/>
      <c r="C106" s="3"/>
      <c r="D106" s="3"/>
      <c r="E106" s="3"/>
      <c r="F106" s="3"/>
      <c r="G106" s="3"/>
      <c r="H106" s="3"/>
      <c r="I106" s="3"/>
      <c r="J106" s="5"/>
    </row>
    <row r="107" spans="1:10" ht="15">
      <c r="B107" s="3"/>
      <c r="C107" s="3"/>
      <c r="D107" s="3"/>
      <c r="E107" s="3"/>
      <c r="F107" s="3"/>
      <c r="G107" s="3"/>
      <c r="H107" s="3"/>
      <c r="I107" s="3"/>
      <c r="J107" s="5"/>
    </row>
    <row r="108" spans="1:10" ht="15">
      <c r="B108" s="3"/>
      <c r="C108" s="3"/>
      <c r="D108" s="3"/>
      <c r="E108" s="3"/>
      <c r="F108" s="3"/>
      <c r="G108" s="3"/>
      <c r="H108" s="3"/>
      <c r="I108" s="3"/>
      <c r="J108" s="5"/>
    </row>
    <row r="109" spans="1:10" ht="15">
      <c r="B109" s="3"/>
      <c r="C109" s="3"/>
      <c r="D109" s="3"/>
      <c r="E109" s="3"/>
      <c r="F109" s="3"/>
      <c r="G109" s="3"/>
      <c r="H109" s="3"/>
      <c r="I109" s="3"/>
      <c r="J109" s="5"/>
    </row>
    <row r="110" spans="1:10" ht="15">
      <c r="B110" s="3"/>
      <c r="C110" s="3"/>
      <c r="D110" s="3"/>
      <c r="E110" s="3"/>
      <c r="F110" s="3"/>
      <c r="G110" s="3"/>
      <c r="H110" s="3"/>
      <c r="I110" s="3"/>
      <c r="J110" s="5"/>
    </row>
    <row r="111" spans="1:10" ht="15">
      <c r="B111" s="3"/>
      <c r="C111" s="3"/>
      <c r="D111" s="3"/>
      <c r="E111" s="3"/>
      <c r="F111" s="3"/>
      <c r="G111" s="3"/>
      <c r="H111" s="3"/>
      <c r="I111" s="3"/>
      <c r="J111" s="5"/>
    </row>
    <row r="112" spans="1:10" ht="15">
      <c r="B112" s="3"/>
      <c r="C112" s="3"/>
      <c r="D112" s="3"/>
      <c r="E112" s="3"/>
      <c r="F112" s="3"/>
      <c r="G112" s="3"/>
      <c r="H112" s="3"/>
      <c r="I112" s="3"/>
      <c r="J112" s="5"/>
    </row>
    <row r="113" spans="2:10" ht="15">
      <c r="B113" s="3"/>
      <c r="C113" s="3"/>
      <c r="D113" s="3"/>
      <c r="E113" s="3"/>
      <c r="F113" s="3"/>
      <c r="G113" s="3"/>
      <c r="H113" s="3"/>
      <c r="I113" s="3"/>
      <c r="J113" s="5"/>
    </row>
    <row r="114" spans="2:10" ht="15">
      <c r="B114" s="3"/>
      <c r="C114" s="3"/>
      <c r="D114" s="3"/>
      <c r="E114" s="3"/>
      <c r="F114" s="3"/>
      <c r="G114" s="3"/>
      <c r="H114" s="3"/>
      <c r="I114" s="3"/>
      <c r="J114" s="5"/>
    </row>
    <row r="115" spans="2:10" ht="15">
      <c r="B115" s="3"/>
      <c r="C115" s="3"/>
      <c r="D115" s="3"/>
      <c r="E115" s="3"/>
      <c r="F115" s="3"/>
      <c r="G115" s="3"/>
      <c r="H115" s="3"/>
      <c r="I115" s="3"/>
      <c r="J115" s="5"/>
    </row>
    <row r="116" spans="2:10" ht="15">
      <c r="B116" s="3"/>
      <c r="C116" s="3"/>
      <c r="D116" s="3"/>
      <c r="E116" s="3"/>
      <c r="F116" s="3"/>
      <c r="G116" s="3"/>
      <c r="H116" s="3"/>
      <c r="I116" s="3"/>
      <c r="J116" s="5"/>
    </row>
    <row r="117" spans="2:10" ht="15">
      <c r="B117" s="3"/>
      <c r="C117" s="3"/>
      <c r="D117" s="3"/>
      <c r="E117" s="3"/>
      <c r="F117" s="3"/>
      <c r="G117" s="3"/>
      <c r="H117" s="3"/>
      <c r="I117" s="3"/>
      <c r="J117" s="5"/>
    </row>
    <row r="118" spans="2:10" ht="15">
      <c r="B118" s="3"/>
      <c r="C118" s="3"/>
      <c r="D118" s="3"/>
      <c r="E118" s="3"/>
      <c r="F118" s="3"/>
      <c r="G118" s="3"/>
      <c r="H118" s="3"/>
      <c r="I118" s="3"/>
      <c r="J118" s="5"/>
    </row>
    <row r="119" spans="2:10" ht="15">
      <c r="B119" s="3"/>
      <c r="C119" s="3"/>
      <c r="D119" s="3"/>
      <c r="E119" s="3"/>
      <c r="F119" s="3"/>
      <c r="G119" s="3"/>
      <c r="H119" s="3"/>
      <c r="I119" s="3"/>
      <c r="J119" s="5"/>
    </row>
    <row r="120" spans="2:10" ht="15">
      <c r="B120" s="3"/>
      <c r="C120" s="3"/>
      <c r="D120" s="3"/>
      <c r="E120" s="3"/>
      <c r="F120" s="3"/>
      <c r="G120" s="3"/>
      <c r="H120" s="3"/>
      <c r="I120" s="3"/>
      <c r="J120" s="5"/>
    </row>
    <row r="121" spans="2:10" ht="15">
      <c r="B121" s="3"/>
      <c r="C121" s="3"/>
      <c r="D121" s="3"/>
      <c r="E121" s="3"/>
      <c r="F121" s="3"/>
      <c r="G121" s="3"/>
      <c r="H121" s="3"/>
      <c r="I121" s="3"/>
      <c r="J121" s="5"/>
    </row>
    <row r="122" spans="2:10" ht="15">
      <c r="B122" s="3"/>
      <c r="C122" s="3"/>
      <c r="D122" s="3"/>
      <c r="E122" s="3"/>
      <c r="F122" s="3"/>
      <c r="G122" s="3"/>
      <c r="H122" s="3"/>
      <c r="I122" s="3"/>
      <c r="J122" s="5"/>
    </row>
    <row r="123" spans="2:10" ht="15">
      <c r="B123" s="3"/>
      <c r="C123" s="3"/>
      <c r="D123" s="3"/>
      <c r="E123" s="3"/>
      <c r="F123" s="3"/>
      <c r="G123" s="3"/>
      <c r="H123" s="3"/>
      <c r="I123" s="3"/>
      <c r="J123" s="5"/>
    </row>
    <row r="124" spans="2:10" ht="15">
      <c r="B124" s="3"/>
      <c r="C124" s="3"/>
      <c r="D124" s="3"/>
      <c r="E124" s="3"/>
      <c r="F124" s="3"/>
      <c r="G124" s="3"/>
      <c r="H124" s="3"/>
      <c r="I124" s="3"/>
      <c r="J124" s="5"/>
    </row>
    <row r="125" spans="2:10" ht="15">
      <c r="B125" s="3"/>
      <c r="C125" s="3"/>
      <c r="D125" s="3"/>
      <c r="E125" s="3"/>
      <c r="F125" s="3"/>
      <c r="G125" s="3"/>
      <c r="H125" s="3"/>
      <c r="I125" s="3"/>
      <c r="J125" s="5"/>
    </row>
    <row r="126" spans="2:10" ht="15">
      <c r="B126" s="3"/>
      <c r="C126" s="3"/>
      <c r="D126" s="3"/>
      <c r="E126" s="3"/>
      <c r="F126" s="3"/>
      <c r="G126" s="3"/>
      <c r="H126" s="3"/>
      <c r="I126" s="3"/>
      <c r="J126" s="5"/>
    </row>
    <row r="127" spans="2:10" ht="15">
      <c r="B127" s="3"/>
      <c r="C127" s="3"/>
      <c r="D127" s="3"/>
      <c r="E127" s="3"/>
      <c r="F127" s="3"/>
      <c r="G127" s="3"/>
      <c r="H127" s="3"/>
      <c r="I127" s="3"/>
      <c r="J127" s="5"/>
    </row>
    <row r="128" spans="2:10" ht="15">
      <c r="B128" s="3"/>
      <c r="C128" s="3"/>
      <c r="D128" s="3"/>
      <c r="E128" s="3"/>
      <c r="F128" s="3"/>
      <c r="G128" s="3"/>
      <c r="H128" s="3"/>
      <c r="I128" s="3"/>
      <c r="J128" s="5"/>
    </row>
    <row r="129" spans="1:10" ht="15">
      <c r="B129" s="3"/>
      <c r="C129" s="3"/>
      <c r="D129" s="3"/>
      <c r="E129" s="3"/>
      <c r="F129" s="3"/>
      <c r="G129" s="3"/>
      <c r="H129" s="3"/>
      <c r="I129" s="3"/>
      <c r="J129" s="5"/>
    </row>
    <row r="130" spans="1:10" ht="15">
      <c r="B130" s="3"/>
      <c r="C130" s="3"/>
      <c r="D130" s="3"/>
      <c r="E130" s="3"/>
      <c r="F130" s="3"/>
      <c r="G130" s="3"/>
      <c r="H130" s="3"/>
      <c r="I130" s="3"/>
      <c r="J130" s="5"/>
    </row>
    <row r="131" spans="1:10" ht="15">
      <c r="B131" s="3"/>
      <c r="C131" s="3"/>
      <c r="D131" s="3"/>
      <c r="E131" s="3"/>
      <c r="F131" s="3"/>
      <c r="G131" s="3"/>
      <c r="H131" s="3"/>
      <c r="I131" s="3"/>
      <c r="J131" s="5"/>
    </row>
    <row r="132" spans="1:10">
      <c r="A132" s="16" t="s">
        <v>82</v>
      </c>
      <c r="J132" s="20"/>
    </row>
    <row r="133" spans="1:10">
      <c r="J133" s="20"/>
    </row>
    <row r="134" spans="1:10">
      <c r="J134" s="20"/>
    </row>
    <row r="135" spans="1:10">
      <c r="J135" s="20"/>
    </row>
    <row r="136" spans="1:10">
      <c r="J136" s="20"/>
    </row>
    <row r="137" spans="1:10">
      <c r="J137" s="20"/>
    </row>
    <row r="138" spans="1:10">
      <c r="J138" s="20"/>
    </row>
    <row r="139" spans="1:10">
      <c r="J139" s="20"/>
    </row>
    <row r="140" spans="1:10">
      <c r="J140" s="20"/>
    </row>
    <row r="141" spans="1:10">
      <c r="J141" s="20"/>
    </row>
    <row r="142" spans="1:10">
      <c r="J142" s="20"/>
    </row>
    <row r="143" spans="1:10">
      <c r="J143" s="20"/>
    </row>
    <row r="144" spans="1:10">
      <c r="J144" s="20"/>
    </row>
    <row r="145" spans="10:10">
      <c r="J145" s="20"/>
    </row>
    <row r="146" spans="10:10">
      <c r="J146" s="20"/>
    </row>
    <row r="147" spans="10:10">
      <c r="J147" s="20"/>
    </row>
    <row r="148" spans="10:10">
      <c r="J148" s="20"/>
    </row>
    <row r="149" spans="10:10">
      <c r="J149" s="20"/>
    </row>
    <row r="150" spans="10:10">
      <c r="J150" s="20"/>
    </row>
    <row r="151" spans="10:10">
      <c r="J151" s="20"/>
    </row>
    <row r="152" spans="10:10">
      <c r="J152" s="20"/>
    </row>
    <row r="153" spans="10:10">
      <c r="J153" s="20"/>
    </row>
    <row r="154" spans="10:10">
      <c r="J154" s="20"/>
    </row>
    <row r="155" spans="10:10">
      <c r="J155" s="20"/>
    </row>
    <row r="156" spans="10:10">
      <c r="J156" s="20"/>
    </row>
    <row r="157" spans="10:10">
      <c r="J157" s="20"/>
    </row>
    <row r="158" spans="10:10">
      <c r="J158" s="20"/>
    </row>
    <row r="159" spans="10:10">
      <c r="J159" s="20"/>
    </row>
    <row r="160" spans="10:10">
      <c r="J160" s="20"/>
    </row>
    <row r="161" spans="10:10">
      <c r="J161" s="20"/>
    </row>
    <row r="162" spans="10:10">
      <c r="J162" s="20"/>
    </row>
    <row r="163" spans="10:10">
      <c r="J163" s="20"/>
    </row>
    <row r="164" spans="10:10">
      <c r="J164" s="20"/>
    </row>
    <row r="165" spans="10:10">
      <c r="J165" s="20"/>
    </row>
    <row r="166" spans="10:10">
      <c r="J166" s="20"/>
    </row>
    <row r="167" spans="10:10">
      <c r="J167" s="20"/>
    </row>
    <row r="168" spans="10:10">
      <c r="J168" s="20"/>
    </row>
    <row r="169" spans="10:10">
      <c r="J169" s="20"/>
    </row>
    <row r="170" spans="10:10">
      <c r="J170" s="20"/>
    </row>
    <row r="171" spans="10:10">
      <c r="J171" s="20"/>
    </row>
    <row r="172" spans="10:10">
      <c r="J172" s="20"/>
    </row>
    <row r="173" spans="10:10">
      <c r="J173" s="20"/>
    </row>
    <row r="174" spans="10:10">
      <c r="J174" s="20"/>
    </row>
    <row r="175" spans="10:10">
      <c r="J175" s="20"/>
    </row>
    <row r="176" spans="10:10">
      <c r="J176" s="20"/>
    </row>
    <row r="177" spans="10:10">
      <c r="J177" s="20"/>
    </row>
    <row r="178" spans="10:10">
      <c r="J178" s="20"/>
    </row>
    <row r="179" spans="10:10">
      <c r="J179" s="20"/>
    </row>
    <row r="180" spans="10:10">
      <c r="J180" s="20"/>
    </row>
    <row r="181" spans="10:10">
      <c r="J181" s="20"/>
    </row>
    <row r="182" spans="10:10">
      <c r="J182" s="20"/>
    </row>
    <row r="183" spans="10:10">
      <c r="J183" s="20"/>
    </row>
    <row r="184" spans="10:10">
      <c r="J184" s="20"/>
    </row>
    <row r="185" spans="10:10">
      <c r="J185" s="20"/>
    </row>
    <row r="186" spans="10:10">
      <c r="J186" s="20"/>
    </row>
    <row r="187" spans="10:10">
      <c r="J187" s="20"/>
    </row>
    <row r="188" spans="10:10">
      <c r="J188" s="20"/>
    </row>
    <row r="189" spans="10:10">
      <c r="J189" s="20"/>
    </row>
    <row r="190" spans="10:10">
      <c r="J190" s="20"/>
    </row>
    <row r="191" spans="10:10">
      <c r="J191" s="20"/>
    </row>
    <row r="192" spans="10:10">
      <c r="J192" s="20"/>
    </row>
    <row r="193" spans="10:10">
      <c r="J193" s="20"/>
    </row>
    <row r="194" spans="10:10">
      <c r="J194" s="20"/>
    </row>
    <row r="195" spans="10:10">
      <c r="J195" s="20"/>
    </row>
    <row r="196" spans="10:10">
      <c r="J196" s="20"/>
    </row>
    <row r="197" spans="10:10">
      <c r="J197" s="20"/>
    </row>
    <row r="198" spans="10:10">
      <c r="J198" s="20"/>
    </row>
    <row r="199" spans="10:10">
      <c r="J199" s="20"/>
    </row>
    <row r="200" spans="10:10">
      <c r="J200" s="20"/>
    </row>
    <row r="201" spans="10:10">
      <c r="J201" s="20"/>
    </row>
    <row r="202" spans="10:10">
      <c r="J202" s="20"/>
    </row>
    <row r="203" spans="10:10">
      <c r="J203" s="20"/>
    </row>
    <row r="204" spans="10:10">
      <c r="J204" s="20"/>
    </row>
    <row r="205" spans="10:10">
      <c r="J205" s="20"/>
    </row>
    <row r="206" spans="10:10">
      <c r="J206" s="20"/>
    </row>
    <row r="207" spans="10:10">
      <c r="J207" s="20"/>
    </row>
    <row r="208" spans="10:10">
      <c r="J208" s="20"/>
    </row>
    <row r="209" spans="10:10">
      <c r="J209" s="20"/>
    </row>
    <row r="210" spans="10:10">
      <c r="J210" s="20"/>
    </row>
    <row r="211" spans="10:10">
      <c r="J211" s="20"/>
    </row>
    <row r="212" spans="10:10">
      <c r="J212" s="20"/>
    </row>
    <row r="213" spans="10:10">
      <c r="J213" s="20"/>
    </row>
    <row r="214" spans="10:10">
      <c r="J214" s="20"/>
    </row>
    <row r="215" spans="10:10">
      <c r="J215" s="20"/>
    </row>
    <row r="216" spans="10:10">
      <c r="J216" s="20"/>
    </row>
    <row r="217" spans="10:10">
      <c r="J217" s="20"/>
    </row>
    <row r="218" spans="10:10">
      <c r="J218" s="20"/>
    </row>
    <row r="219" spans="10:10">
      <c r="J219" s="20"/>
    </row>
    <row r="220" spans="10:10">
      <c r="J220" s="20"/>
    </row>
    <row r="221" spans="10:10">
      <c r="J221" s="20"/>
    </row>
    <row r="222" spans="10:10">
      <c r="J222" s="20"/>
    </row>
    <row r="223" spans="10:10">
      <c r="J223" s="20"/>
    </row>
    <row r="224" spans="10:10">
      <c r="J224" s="20"/>
    </row>
    <row r="225" spans="10:10">
      <c r="J225" s="20"/>
    </row>
    <row r="226" spans="10:10">
      <c r="J226" s="20"/>
    </row>
    <row r="227" spans="10:10">
      <c r="J227" s="20"/>
    </row>
    <row r="228" spans="10:10">
      <c r="J228" s="20"/>
    </row>
    <row r="229" spans="10:10">
      <c r="J229" s="20"/>
    </row>
    <row r="230" spans="10:10">
      <c r="J230" s="20"/>
    </row>
    <row r="231" spans="10:10">
      <c r="J231" s="20"/>
    </row>
    <row r="232" spans="10:10">
      <c r="J232" s="20"/>
    </row>
    <row r="233" spans="10:10">
      <c r="J233" s="20"/>
    </row>
    <row r="234" spans="10:10">
      <c r="J234" s="20"/>
    </row>
    <row r="235" spans="10:10">
      <c r="J235" s="20"/>
    </row>
    <row r="236" spans="10:10">
      <c r="J236" s="20"/>
    </row>
    <row r="237" spans="10:10">
      <c r="J237" s="20"/>
    </row>
    <row r="238" spans="10:10">
      <c r="J238" s="20"/>
    </row>
    <row r="239" spans="10:10">
      <c r="J239" s="20"/>
    </row>
    <row r="240" spans="10:10">
      <c r="J240" s="20"/>
    </row>
    <row r="241" spans="10:10">
      <c r="J241" s="20"/>
    </row>
    <row r="242" spans="10:10">
      <c r="J242" s="20"/>
    </row>
    <row r="243" spans="10:10">
      <c r="J243" s="20"/>
    </row>
    <row r="244" spans="10:10">
      <c r="J244" s="20"/>
    </row>
    <row r="245" spans="10:10">
      <c r="J245" s="20"/>
    </row>
  </sheetData>
  <mergeCells count="18">
    <mergeCell ref="A34:A37"/>
    <mergeCell ref="B34:D34"/>
    <mergeCell ref="E34:G34"/>
    <mergeCell ref="H34:J34"/>
    <mergeCell ref="K34:K37"/>
    <mergeCell ref="B35:D35"/>
    <mergeCell ref="E35:G35"/>
    <mergeCell ref="H35:J35"/>
    <mergeCell ref="A1:K1"/>
    <mergeCell ref="B4:D4"/>
    <mergeCell ref="E4:G4"/>
    <mergeCell ref="H4:J4"/>
    <mergeCell ref="A4:A7"/>
    <mergeCell ref="A2:K2"/>
    <mergeCell ref="B5:D5"/>
    <mergeCell ref="E5:G5"/>
    <mergeCell ref="H5:J5"/>
    <mergeCell ref="K4:K7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K205"/>
  <sheetViews>
    <sheetView rightToLeft="1" view="pageBreakPreview" zoomScale="85" zoomScaleNormal="60" zoomScaleSheetLayoutView="85" workbookViewId="0">
      <selection activeCell="K42" sqref="K42"/>
    </sheetView>
  </sheetViews>
  <sheetFormatPr defaultRowHeight="12.75"/>
  <cols>
    <col min="1" max="1" width="26.5703125" style="16" customWidth="1"/>
    <col min="2" max="10" width="8.140625" style="16" customWidth="1"/>
    <col min="11" max="11" width="44.85546875" style="16" customWidth="1"/>
    <col min="12" max="229" width="9.140625" style="16"/>
    <col min="230" max="230" width="26.42578125" style="16" customWidth="1"/>
    <col min="231" max="242" width="9.28515625" style="16" customWidth="1"/>
    <col min="243" max="485" width="9.140625" style="16"/>
    <col min="486" max="486" width="26.42578125" style="16" customWidth="1"/>
    <col min="487" max="498" width="9.28515625" style="16" customWidth="1"/>
    <col min="499" max="741" width="9.140625" style="16"/>
    <col min="742" max="742" width="26.42578125" style="16" customWidth="1"/>
    <col min="743" max="754" width="9.28515625" style="16" customWidth="1"/>
    <col min="755" max="997" width="9.140625" style="16"/>
    <col min="998" max="998" width="26.42578125" style="16" customWidth="1"/>
    <col min="999" max="1010" width="9.28515625" style="16" customWidth="1"/>
    <col min="1011" max="1253" width="9.140625" style="16"/>
    <col min="1254" max="1254" width="26.42578125" style="16" customWidth="1"/>
    <col min="1255" max="1266" width="9.28515625" style="16" customWidth="1"/>
    <col min="1267" max="1509" width="9.140625" style="16"/>
    <col min="1510" max="1510" width="26.42578125" style="16" customWidth="1"/>
    <col min="1511" max="1522" width="9.28515625" style="16" customWidth="1"/>
    <col min="1523" max="1765" width="9.140625" style="16"/>
    <col min="1766" max="1766" width="26.42578125" style="16" customWidth="1"/>
    <col min="1767" max="1778" width="9.28515625" style="16" customWidth="1"/>
    <col min="1779" max="2021" width="9.140625" style="16"/>
    <col min="2022" max="2022" width="26.42578125" style="16" customWidth="1"/>
    <col min="2023" max="2034" width="9.28515625" style="16" customWidth="1"/>
    <col min="2035" max="2277" width="9.140625" style="16"/>
    <col min="2278" max="2278" width="26.42578125" style="16" customWidth="1"/>
    <col min="2279" max="2290" width="9.28515625" style="16" customWidth="1"/>
    <col min="2291" max="2533" width="9.140625" style="16"/>
    <col min="2534" max="2534" width="26.42578125" style="16" customWidth="1"/>
    <col min="2535" max="2546" width="9.28515625" style="16" customWidth="1"/>
    <col min="2547" max="2789" width="9.140625" style="16"/>
    <col min="2790" max="2790" width="26.42578125" style="16" customWidth="1"/>
    <col min="2791" max="2802" width="9.28515625" style="16" customWidth="1"/>
    <col min="2803" max="3045" width="9.140625" style="16"/>
    <col min="3046" max="3046" width="26.42578125" style="16" customWidth="1"/>
    <col min="3047" max="3058" width="9.28515625" style="16" customWidth="1"/>
    <col min="3059" max="3301" width="9.140625" style="16"/>
    <col min="3302" max="3302" width="26.42578125" style="16" customWidth="1"/>
    <col min="3303" max="3314" width="9.28515625" style="16" customWidth="1"/>
    <col min="3315" max="3557" width="9.140625" style="16"/>
    <col min="3558" max="3558" width="26.42578125" style="16" customWidth="1"/>
    <col min="3559" max="3570" width="9.28515625" style="16" customWidth="1"/>
    <col min="3571" max="3813" width="9.140625" style="16"/>
    <col min="3814" max="3814" width="26.42578125" style="16" customWidth="1"/>
    <col min="3815" max="3826" width="9.28515625" style="16" customWidth="1"/>
    <col min="3827" max="4069" width="9.140625" style="16"/>
    <col min="4070" max="4070" width="26.42578125" style="16" customWidth="1"/>
    <col min="4071" max="4082" width="9.28515625" style="16" customWidth="1"/>
    <col min="4083" max="4325" width="9.140625" style="16"/>
    <col min="4326" max="4326" width="26.42578125" style="16" customWidth="1"/>
    <col min="4327" max="4338" width="9.28515625" style="16" customWidth="1"/>
    <col min="4339" max="4581" width="9.140625" style="16"/>
    <col min="4582" max="4582" width="26.42578125" style="16" customWidth="1"/>
    <col min="4583" max="4594" width="9.28515625" style="16" customWidth="1"/>
    <col min="4595" max="4837" width="9.140625" style="16"/>
    <col min="4838" max="4838" width="26.42578125" style="16" customWidth="1"/>
    <col min="4839" max="4850" width="9.28515625" style="16" customWidth="1"/>
    <col min="4851" max="5093" width="9.140625" style="16"/>
    <col min="5094" max="5094" width="26.42578125" style="16" customWidth="1"/>
    <col min="5095" max="5106" width="9.28515625" style="16" customWidth="1"/>
    <col min="5107" max="5349" width="9.140625" style="16"/>
    <col min="5350" max="5350" width="26.42578125" style="16" customWidth="1"/>
    <col min="5351" max="5362" width="9.28515625" style="16" customWidth="1"/>
    <col min="5363" max="5605" width="9.140625" style="16"/>
    <col min="5606" max="5606" width="26.42578125" style="16" customWidth="1"/>
    <col min="5607" max="5618" width="9.28515625" style="16" customWidth="1"/>
    <col min="5619" max="5861" width="9.140625" style="16"/>
    <col min="5862" max="5862" width="26.42578125" style="16" customWidth="1"/>
    <col min="5863" max="5874" width="9.28515625" style="16" customWidth="1"/>
    <col min="5875" max="6117" width="9.140625" style="16"/>
    <col min="6118" max="6118" width="26.42578125" style="16" customWidth="1"/>
    <col min="6119" max="6130" width="9.28515625" style="16" customWidth="1"/>
    <col min="6131" max="6373" width="9.140625" style="16"/>
    <col min="6374" max="6374" width="26.42578125" style="16" customWidth="1"/>
    <col min="6375" max="6386" width="9.28515625" style="16" customWidth="1"/>
    <col min="6387" max="6629" width="9.140625" style="16"/>
    <col min="6630" max="6630" width="26.42578125" style="16" customWidth="1"/>
    <col min="6631" max="6642" width="9.28515625" style="16" customWidth="1"/>
    <col min="6643" max="6885" width="9.140625" style="16"/>
    <col min="6886" max="6886" width="26.42578125" style="16" customWidth="1"/>
    <col min="6887" max="6898" width="9.28515625" style="16" customWidth="1"/>
    <col min="6899" max="7141" width="9.140625" style="16"/>
    <col min="7142" max="7142" width="26.42578125" style="16" customWidth="1"/>
    <col min="7143" max="7154" width="9.28515625" style="16" customWidth="1"/>
    <col min="7155" max="7397" width="9.140625" style="16"/>
    <col min="7398" max="7398" width="26.42578125" style="16" customWidth="1"/>
    <col min="7399" max="7410" width="9.28515625" style="16" customWidth="1"/>
    <col min="7411" max="7653" width="9.140625" style="16"/>
    <col min="7654" max="7654" width="26.42578125" style="16" customWidth="1"/>
    <col min="7655" max="7666" width="9.28515625" style="16" customWidth="1"/>
    <col min="7667" max="7909" width="9.140625" style="16"/>
    <col min="7910" max="7910" width="26.42578125" style="16" customWidth="1"/>
    <col min="7911" max="7922" width="9.28515625" style="16" customWidth="1"/>
    <col min="7923" max="8165" width="9.140625" style="16"/>
    <col min="8166" max="8166" width="26.42578125" style="16" customWidth="1"/>
    <col min="8167" max="8178" width="9.28515625" style="16" customWidth="1"/>
    <col min="8179" max="8421" width="9.140625" style="16"/>
    <col min="8422" max="8422" width="26.42578125" style="16" customWidth="1"/>
    <col min="8423" max="8434" width="9.28515625" style="16" customWidth="1"/>
    <col min="8435" max="8677" width="9.140625" style="16"/>
    <col min="8678" max="8678" width="26.42578125" style="16" customWidth="1"/>
    <col min="8679" max="8690" width="9.28515625" style="16" customWidth="1"/>
    <col min="8691" max="8933" width="9.140625" style="16"/>
    <col min="8934" max="8934" width="26.42578125" style="16" customWidth="1"/>
    <col min="8935" max="8946" width="9.28515625" style="16" customWidth="1"/>
    <col min="8947" max="9189" width="9.140625" style="16"/>
    <col min="9190" max="9190" width="26.42578125" style="16" customWidth="1"/>
    <col min="9191" max="9202" width="9.28515625" style="16" customWidth="1"/>
    <col min="9203" max="9445" width="9.140625" style="16"/>
    <col min="9446" max="9446" width="26.42578125" style="16" customWidth="1"/>
    <col min="9447" max="9458" width="9.28515625" style="16" customWidth="1"/>
    <col min="9459" max="9701" width="9.140625" style="16"/>
    <col min="9702" max="9702" width="26.42578125" style="16" customWidth="1"/>
    <col min="9703" max="9714" width="9.28515625" style="16" customWidth="1"/>
    <col min="9715" max="9957" width="9.140625" style="16"/>
    <col min="9958" max="9958" width="26.42578125" style="16" customWidth="1"/>
    <col min="9959" max="9970" width="9.28515625" style="16" customWidth="1"/>
    <col min="9971" max="10213" width="9.140625" style="16"/>
    <col min="10214" max="10214" width="26.42578125" style="16" customWidth="1"/>
    <col min="10215" max="10226" width="9.28515625" style="16" customWidth="1"/>
    <col min="10227" max="10469" width="9.140625" style="16"/>
    <col min="10470" max="10470" width="26.42578125" style="16" customWidth="1"/>
    <col min="10471" max="10482" width="9.28515625" style="16" customWidth="1"/>
    <col min="10483" max="10725" width="9.140625" style="16"/>
    <col min="10726" max="10726" width="26.42578125" style="16" customWidth="1"/>
    <col min="10727" max="10738" width="9.28515625" style="16" customWidth="1"/>
    <col min="10739" max="10981" width="9.140625" style="16"/>
    <col min="10982" max="10982" width="26.42578125" style="16" customWidth="1"/>
    <col min="10983" max="10994" width="9.28515625" style="16" customWidth="1"/>
    <col min="10995" max="11237" width="9.140625" style="16"/>
    <col min="11238" max="11238" width="26.42578125" style="16" customWidth="1"/>
    <col min="11239" max="11250" width="9.28515625" style="16" customWidth="1"/>
    <col min="11251" max="11493" width="9.140625" style="16"/>
    <col min="11494" max="11494" width="26.42578125" style="16" customWidth="1"/>
    <col min="11495" max="11506" width="9.28515625" style="16" customWidth="1"/>
    <col min="11507" max="11749" width="9.140625" style="16"/>
    <col min="11750" max="11750" width="26.42578125" style="16" customWidth="1"/>
    <col min="11751" max="11762" width="9.28515625" style="16" customWidth="1"/>
    <col min="11763" max="12005" width="9.140625" style="16"/>
    <col min="12006" max="12006" width="26.42578125" style="16" customWidth="1"/>
    <col min="12007" max="12018" width="9.28515625" style="16" customWidth="1"/>
    <col min="12019" max="12261" width="9.140625" style="16"/>
    <col min="12262" max="12262" width="26.42578125" style="16" customWidth="1"/>
    <col min="12263" max="12274" width="9.28515625" style="16" customWidth="1"/>
    <col min="12275" max="12517" width="9.140625" style="16"/>
    <col min="12518" max="12518" width="26.42578125" style="16" customWidth="1"/>
    <col min="12519" max="12530" width="9.28515625" style="16" customWidth="1"/>
    <col min="12531" max="12773" width="9.140625" style="16"/>
    <col min="12774" max="12774" width="26.42578125" style="16" customWidth="1"/>
    <col min="12775" max="12786" width="9.28515625" style="16" customWidth="1"/>
    <col min="12787" max="13029" width="9.140625" style="16"/>
    <col min="13030" max="13030" width="26.42578125" style="16" customWidth="1"/>
    <col min="13031" max="13042" width="9.28515625" style="16" customWidth="1"/>
    <col min="13043" max="13285" width="9.140625" style="16"/>
    <col min="13286" max="13286" width="26.42578125" style="16" customWidth="1"/>
    <col min="13287" max="13298" width="9.28515625" style="16" customWidth="1"/>
    <col min="13299" max="13541" width="9.140625" style="16"/>
    <col min="13542" max="13542" width="26.42578125" style="16" customWidth="1"/>
    <col min="13543" max="13554" width="9.28515625" style="16" customWidth="1"/>
    <col min="13555" max="13797" width="9.140625" style="16"/>
    <col min="13798" max="13798" width="26.42578125" style="16" customWidth="1"/>
    <col min="13799" max="13810" width="9.28515625" style="16" customWidth="1"/>
    <col min="13811" max="14053" width="9.140625" style="16"/>
    <col min="14054" max="14054" width="26.42578125" style="16" customWidth="1"/>
    <col min="14055" max="14066" width="9.28515625" style="16" customWidth="1"/>
    <col min="14067" max="14309" width="9.140625" style="16"/>
    <col min="14310" max="14310" width="26.42578125" style="16" customWidth="1"/>
    <col min="14311" max="14322" width="9.28515625" style="16" customWidth="1"/>
    <col min="14323" max="14565" width="9.140625" style="16"/>
    <col min="14566" max="14566" width="26.42578125" style="16" customWidth="1"/>
    <col min="14567" max="14578" width="9.28515625" style="16" customWidth="1"/>
    <col min="14579" max="14821" width="9.140625" style="16"/>
    <col min="14822" max="14822" width="26.42578125" style="16" customWidth="1"/>
    <col min="14823" max="14834" width="9.28515625" style="16" customWidth="1"/>
    <col min="14835" max="15077" width="9.140625" style="16"/>
    <col min="15078" max="15078" width="26.42578125" style="16" customWidth="1"/>
    <col min="15079" max="15090" width="9.28515625" style="16" customWidth="1"/>
    <col min="15091" max="15333" width="9.140625" style="16"/>
    <col min="15334" max="15334" width="26.42578125" style="16" customWidth="1"/>
    <col min="15335" max="15346" width="9.28515625" style="16" customWidth="1"/>
    <col min="15347" max="15589" width="9.140625" style="16"/>
    <col min="15590" max="15590" width="26.42578125" style="16" customWidth="1"/>
    <col min="15591" max="15602" width="9.28515625" style="16" customWidth="1"/>
    <col min="15603" max="15845" width="9.140625" style="16"/>
    <col min="15846" max="15846" width="26.42578125" style="16" customWidth="1"/>
    <col min="15847" max="15858" width="9.28515625" style="16" customWidth="1"/>
    <col min="15859" max="16101" width="9.140625" style="16"/>
    <col min="16102" max="16102" width="26.42578125" style="16" customWidth="1"/>
    <col min="16103" max="16114" width="9.28515625" style="16" customWidth="1"/>
    <col min="16115" max="16384" width="9.140625" style="16"/>
  </cols>
  <sheetData>
    <row r="1" spans="1:11" s="18" customFormat="1" ht="22.5" customHeight="1">
      <c r="A1" s="1045" t="s">
        <v>760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8" customFormat="1" ht="36" customHeight="1">
      <c r="A2" s="1043" t="s">
        <v>761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194" customFormat="1" ht="27" customHeight="1" thickBot="1">
      <c r="A3" s="14" t="s">
        <v>798</v>
      </c>
      <c r="B3" s="464"/>
      <c r="C3" s="464"/>
      <c r="D3" s="464"/>
      <c r="E3" s="464"/>
      <c r="F3" s="464"/>
      <c r="G3" s="464"/>
      <c r="H3" s="464"/>
      <c r="I3" s="464"/>
      <c r="J3" s="464"/>
      <c r="K3" s="326" t="s">
        <v>617</v>
      </c>
    </row>
    <row r="4" spans="1:11" s="1" customFormat="1" ht="18" customHeight="1" thickTop="1">
      <c r="A4" s="1079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8</v>
      </c>
      <c r="I4" s="1079"/>
      <c r="J4" s="1079"/>
      <c r="K4" s="1082" t="s">
        <v>163</v>
      </c>
    </row>
    <row r="5" spans="1:11" s="1" customFormat="1" ht="18.75" customHeight="1">
      <c r="A5" s="1080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1" customFormat="1" ht="18" customHeight="1">
      <c r="A6" s="1080"/>
      <c r="B6" s="462" t="s">
        <v>235</v>
      </c>
      <c r="C6" s="462" t="s">
        <v>267</v>
      </c>
      <c r="D6" s="464" t="s">
        <v>241</v>
      </c>
      <c r="E6" s="462" t="s">
        <v>235</v>
      </c>
      <c r="F6" s="462" t="s">
        <v>267</v>
      </c>
      <c r="G6" s="464" t="s">
        <v>241</v>
      </c>
      <c r="H6" s="462" t="s">
        <v>235</v>
      </c>
      <c r="I6" s="462" t="s">
        <v>267</v>
      </c>
      <c r="J6" s="464" t="s">
        <v>241</v>
      </c>
      <c r="K6" s="1083"/>
    </row>
    <row r="7" spans="1:11" s="1" customFormat="1" ht="17.25" customHeight="1" thickBot="1">
      <c r="A7" s="1081"/>
      <c r="B7" s="215" t="s">
        <v>238</v>
      </c>
      <c r="C7" s="215" t="s">
        <v>239</v>
      </c>
      <c r="D7" s="215" t="s">
        <v>240</v>
      </c>
      <c r="E7" s="215" t="s">
        <v>238</v>
      </c>
      <c r="F7" s="215" t="s">
        <v>239</v>
      </c>
      <c r="G7" s="215" t="s">
        <v>240</v>
      </c>
      <c r="H7" s="215" t="s">
        <v>238</v>
      </c>
      <c r="I7" s="215" t="s">
        <v>239</v>
      </c>
      <c r="J7" s="215" t="s">
        <v>240</v>
      </c>
      <c r="K7" s="1084"/>
    </row>
    <row r="8" spans="1:11" ht="29.25" customHeight="1">
      <c r="A8" s="352" t="s">
        <v>279</v>
      </c>
      <c r="B8" s="352"/>
      <c r="C8" s="352"/>
      <c r="D8" s="352"/>
      <c r="E8" s="352"/>
      <c r="F8" s="352"/>
      <c r="G8" s="352"/>
      <c r="H8" s="352"/>
      <c r="I8" s="352"/>
      <c r="J8" s="407"/>
      <c r="K8" s="507" t="s">
        <v>193</v>
      </c>
    </row>
    <row r="9" spans="1:11" ht="29.25" customHeight="1">
      <c r="A9" s="399" t="s">
        <v>16</v>
      </c>
      <c r="B9" s="489">
        <v>31</v>
      </c>
      <c r="C9" s="489">
        <v>47</v>
      </c>
      <c r="D9" s="489">
        <v>78</v>
      </c>
      <c r="E9" s="489">
        <v>0</v>
      </c>
      <c r="F9" s="489">
        <v>0</v>
      </c>
      <c r="G9" s="489">
        <v>0</v>
      </c>
      <c r="H9" s="489">
        <f t="shared" ref="H9:J10" si="0">SUM(E9,B9)</f>
        <v>31</v>
      </c>
      <c r="I9" s="489">
        <f t="shared" si="0"/>
        <v>47</v>
      </c>
      <c r="J9" s="489">
        <f t="shared" si="0"/>
        <v>78</v>
      </c>
      <c r="K9" s="367" t="s">
        <v>172</v>
      </c>
    </row>
    <row r="10" spans="1:11" ht="29.25" customHeight="1" thickBot="1">
      <c r="A10" s="404" t="s">
        <v>11</v>
      </c>
      <c r="B10" s="519">
        <f>SUM(B9:B9)</f>
        <v>31</v>
      </c>
      <c r="C10" s="519">
        <f>SUM(C9:C9)</f>
        <v>47</v>
      </c>
      <c r="D10" s="519">
        <f>SUM(D9:D9)</f>
        <v>78</v>
      </c>
      <c r="E10" s="519">
        <v>0</v>
      </c>
      <c r="F10" s="519">
        <v>0</v>
      </c>
      <c r="G10" s="519">
        <v>0</v>
      </c>
      <c r="H10" s="519">
        <f t="shared" si="0"/>
        <v>31</v>
      </c>
      <c r="I10" s="519">
        <f t="shared" si="0"/>
        <v>47</v>
      </c>
      <c r="J10" s="519">
        <f t="shared" si="0"/>
        <v>78</v>
      </c>
      <c r="K10" s="506" t="s">
        <v>188</v>
      </c>
    </row>
    <row r="11" spans="1:11" ht="29.25" customHeight="1" thickTop="1" thickBot="1">
      <c r="A11" s="36" t="s">
        <v>78</v>
      </c>
      <c r="B11" s="491">
        <f>SUM(B10)</f>
        <v>31</v>
      </c>
      <c r="C11" s="491">
        <f t="shared" ref="C11:J11" si="1">SUM(C10)</f>
        <v>47</v>
      </c>
      <c r="D11" s="491">
        <f t="shared" si="1"/>
        <v>78</v>
      </c>
      <c r="E11" s="491">
        <f t="shared" si="1"/>
        <v>0</v>
      </c>
      <c r="F11" s="491">
        <f t="shared" si="1"/>
        <v>0</v>
      </c>
      <c r="G11" s="491">
        <f t="shared" si="1"/>
        <v>0</v>
      </c>
      <c r="H11" s="491">
        <f t="shared" si="1"/>
        <v>31</v>
      </c>
      <c r="I11" s="491">
        <f t="shared" si="1"/>
        <v>47</v>
      </c>
      <c r="J11" s="491">
        <f t="shared" si="1"/>
        <v>78</v>
      </c>
      <c r="K11" s="520" t="s">
        <v>512</v>
      </c>
    </row>
    <row r="12" spans="1:11" ht="17.45" customHeight="1" thickTop="1">
      <c r="K12" s="227"/>
    </row>
    <row r="13" spans="1:11" ht="17.45" customHeight="1">
      <c r="K13" s="227"/>
    </row>
    <row r="14" spans="1:11" ht="17.45" customHeight="1">
      <c r="K14" s="227"/>
    </row>
    <row r="15" spans="1:11" ht="15.75">
      <c r="A15" s="337"/>
      <c r="B15" s="3"/>
      <c r="C15" s="3"/>
      <c r="D15" s="3"/>
      <c r="E15" s="3"/>
      <c r="F15" s="3"/>
      <c r="G15" s="3"/>
      <c r="H15" s="3"/>
      <c r="I15" s="3"/>
      <c r="J15" s="5"/>
    </row>
    <row r="16" spans="1:11" ht="15.75">
      <c r="A16" s="337"/>
      <c r="B16" s="3"/>
      <c r="C16" s="3"/>
      <c r="D16" s="3"/>
      <c r="E16" s="3"/>
      <c r="F16" s="3"/>
      <c r="G16" s="3"/>
      <c r="H16" s="3"/>
      <c r="I16" s="3"/>
      <c r="J16" s="5"/>
    </row>
    <row r="17" spans="1:10" ht="15.75">
      <c r="A17" s="337"/>
      <c r="B17" s="3"/>
      <c r="C17" s="3"/>
      <c r="D17" s="3"/>
      <c r="E17" s="3"/>
      <c r="F17" s="3"/>
      <c r="G17" s="3"/>
      <c r="H17" s="3"/>
      <c r="I17" s="3"/>
      <c r="J17" s="5"/>
    </row>
    <row r="18" spans="1:10" ht="15.75">
      <c r="A18" s="337"/>
      <c r="B18" s="3"/>
      <c r="C18" s="3"/>
      <c r="D18" s="3"/>
      <c r="E18" s="3"/>
      <c r="F18" s="3"/>
      <c r="G18" s="3"/>
      <c r="H18" s="3"/>
      <c r="I18" s="3"/>
      <c r="J18" s="5"/>
    </row>
    <row r="19" spans="1:10" ht="15.75">
      <c r="A19" s="337"/>
      <c r="B19" s="3"/>
      <c r="C19" s="3"/>
      <c r="D19" s="3"/>
      <c r="E19" s="3"/>
      <c r="F19" s="3"/>
      <c r="G19" s="3"/>
      <c r="H19" s="3"/>
      <c r="I19" s="3"/>
      <c r="J19" s="5"/>
    </row>
    <row r="20" spans="1:10" ht="15.75">
      <c r="A20" s="337"/>
      <c r="B20" s="3"/>
      <c r="C20" s="3"/>
      <c r="D20" s="3"/>
      <c r="E20" s="3"/>
      <c r="F20" s="3"/>
      <c r="G20" s="3"/>
      <c r="H20" s="3"/>
      <c r="I20" s="3"/>
      <c r="J20" s="5"/>
    </row>
    <row r="21" spans="1:10" ht="15.75">
      <c r="A21" s="337"/>
      <c r="B21" s="3"/>
      <c r="C21" s="3"/>
      <c r="D21" s="3"/>
      <c r="E21" s="3"/>
      <c r="F21" s="3"/>
      <c r="G21" s="3"/>
      <c r="H21" s="3"/>
      <c r="I21" s="3"/>
      <c r="J21" s="5"/>
    </row>
    <row r="22" spans="1:10" ht="15.75">
      <c r="A22" s="337"/>
      <c r="B22" s="3"/>
      <c r="C22" s="3"/>
      <c r="D22" s="3"/>
      <c r="E22" s="3"/>
      <c r="F22" s="3"/>
      <c r="G22" s="3"/>
      <c r="H22" s="3"/>
      <c r="I22" s="3"/>
      <c r="J22" s="5"/>
    </row>
    <row r="23" spans="1:10" ht="15.75">
      <c r="A23" s="337"/>
      <c r="B23" s="3"/>
      <c r="C23" s="3"/>
      <c r="D23" s="3"/>
      <c r="E23" s="3"/>
      <c r="F23" s="3"/>
      <c r="G23" s="3"/>
      <c r="H23" s="3"/>
      <c r="I23" s="3"/>
      <c r="J23" s="5"/>
    </row>
    <row r="24" spans="1:10" ht="15.75">
      <c r="A24" s="337"/>
      <c r="B24" s="3"/>
      <c r="C24" s="3"/>
      <c r="D24" s="3"/>
      <c r="E24" s="3"/>
      <c r="F24" s="3"/>
      <c r="G24" s="3"/>
      <c r="H24" s="3"/>
      <c r="I24" s="3"/>
      <c r="J24" s="5"/>
    </row>
    <row r="25" spans="1:10" ht="15.75">
      <c r="A25" s="337"/>
      <c r="B25" s="3"/>
      <c r="C25" s="3"/>
      <c r="D25" s="3"/>
      <c r="E25" s="3"/>
      <c r="F25" s="3"/>
      <c r="G25" s="3"/>
      <c r="H25" s="3"/>
      <c r="I25" s="3"/>
      <c r="J25" s="5"/>
    </row>
    <row r="26" spans="1:10" ht="15.75">
      <c r="A26" s="337"/>
      <c r="B26" s="3"/>
      <c r="C26" s="3"/>
      <c r="D26" s="3"/>
      <c r="E26" s="3"/>
      <c r="F26" s="3"/>
      <c r="G26" s="3"/>
      <c r="H26" s="3"/>
      <c r="I26" s="3"/>
      <c r="J26" s="5"/>
    </row>
    <row r="27" spans="1:10" ht="15.75">
      <c r="A27" s="337"/>
      <c r="B27" s="3"/>
      <c r="C27" s="3"/>
      <c r="D27" s="3"/>
      <c r="E27" s="3"/>
      <c r="F27" s="3"/>
      <c r="G27" s="3"/>
      <c r="H27" s="3"/>
      <c r="I27" s="3"/>
      <c r="J27" s="5"/>
    </row>
    <row r="28" spans="1:10" ht="15.75">
      <c r="A28" s="337"/>
      <c r="B28" s="3"/>
      <c r="C28" s="3"/>
      <c r="D28" s="3"/>
      <c r="E28" s="3"/>
      <c r="F28" s="3"/>
      <c r="G28" s="3"/>
      <c r="H28" s="3"/>
      <c r="I28" s="3"/>
      <c r="J28" s="5"/>
    </row>
    <row r="29" spans="1:10" ht="15.75">
      <c r="A29" s="337"/>
      <c r="B29" s="3"/>
      <c r="C29" s="3"/>
      <c r="D29" s="3"/>
      <c r="E29" s="3"/>
      <c r="F29" s="3"/>
      <c r="G29" s="3"/>
      <c r="H29" s="3"/>
      <c r="I29" s="3"/>
      <c r="J29" s="5"/>
    </row>
    <row r="30" spans="1:10" ht="15.75">
      <c r="A30" s="337"/>
      <c r="B30" s="3"/>
      <c r="C30" s="3"/>
      <c r="D30" s="3"/>
      <c r="E30" s="3"/>
      <c r="F30" s="3"/>
      <c r="G30" s="3"/>
      <c r="H30" s="3"/>
      <c r="I30" s="3"/>
      <c r="J30" s="5"/>
    </row>
    <row r="31" spans="1:10" ht="15.75">
      <c r="A31" s="337"/>
      <c r="B31" s="3"/>
      <c r="C31" s="3"/>
      <c r="D31" s="3"/>
      <c r="E31" s="3"/>
      <c r="F31" s="3"/>
      <c r="G31" s="3"/>
      <c r="H31" s="3"/>
      <c r="I31" s="3"/>
      <c r="J31" s="5"/>
    </row>
    <row r="32" spans="1:10" ht="15.75">
      <c r="A32" s="337"/>
      <c r="B32" s="3"/>
      <c r="C32" s="3"/>
      <c r="D32" s="3"/>
      <c r="E32" s="3"/>
      <c r="F32" s="3"/>
      <c r="G32" s="3"/>
      <c r="H32" s="3"/>
      <c r="I32" s="3"/>
      <c r="J32" s="5"/>
    </row>
    <row r="33" spans="1:10" ht="15.75">
      <c r="A33" s="337"/>
      <c r="B33" s="3"/>
      <c r="C33" s="3"/>
      <c r="D33" s="3"/>
      <c r="E33" s="3"/>
      <c r="F33" s="3"/>
      <c r="G33" s="3"/>
      <c r="H33" s="3"/>
      <c r="I33" s="3"/>
      <c r="J33" s="5"/>
    </row>
    <row r="34" spans="1:10" ht="15.75">
      <c r="A34" s="337"/>
      <c r="B34" s="3"/>
      <c r="C34" s="3"/>
      <c r="D34" s="3"/>
      <c r="E34" s="3"/>
      <c r="F34" s="3"/>
      <c r="G34" s="3"/>
      <c r="H34" s="3"/>
      <c r="I34" s="3"/>
      <c r="J34" s="5"/>
    </row>
    <row r="35" spans="1:10" ht="15.75">
      <c r="A35" s="337"/>
      <c r="B35" s="3"/>
      <c r="C35" s="3"/>
      <c r="D35" s="3"/>
      <c r="E35" s="3"/>
      <c r="F35" s="3"/>
      <c r="G35" s="3"/>
      <c r="H35" s="3"/>
      <c r="I35" s="3"/>
      <c r="J35" s="5"/>
    </row>
    <row r="36" spans="1:10" ht="15.75">
      <c r="A36" s="337"/>
      <c r="B36" s="3"/>
      <c r="C36" s="3"/>
      <c r="D36" s="3"/>
      <c r="E36" s="3"/>
      <c r="F36" s="3"/>
      <c r="G36" s="3"/>
      <c r="H36" s="3"/>
      <c r="I36" s="3"/>
      <c r="J36" s="5"/>
    </row>
    <row r="37" spans="1:10" ht="15.75">
      <c r="A37" s="337"/>
      <c r="B37" s="3"/>
      <c r="C37" s="3"/>
      <c r="D37" s="3"/>
      <c r="E37" s="3"/>
      <c r="F37" s="3"/>
      <c r="G37" s="3"/>
      <c r="H37" s="3"/>
      <c r="I37" s="3"/>
      <c r="J37" s="5"/>
    </row>
    <row r="38" spans="1:10" ht="15.75">
      <c r="A38" s="337"/>
      <c r="B38" s="3"/>
      <c r="C38" s="3"/>
      <c r="D38" s="3"/>
      <c r="E38" s="3"/>
      <c r="F38" s="3"/>
      <c r="G38" s="3"/>
      <c r="H38" s="3"/>
      <c r="I38" s="3"/>
      <c r="J38" s="5"/>
    </row>
    <row r="39" spans="1:10" ht="15">
      <c r="B39" s="3"/>
      <c r="C39" s="3"/>
      <c r="D39" s="3"/>
      <c r="E39" s="3"/>
      <c r="F39" s="3"/>
      <c r="G39" s="3"/>
      <c r="H39" s="3"/>
      <c r="I39" s="3"/>
      <c r="J39" s="5"/>
    </row>
    <row r="40" spans="1:10" ht="15">
      <c r="B40" s="3"/>
      <c r="C40" s="3"/>
      <c r="D40" s="3"/>
      <c r="E40" s="3"/>
      <c r="F40" s="3"/>
      <c r="G40" s="3"/>
      <c r="H40" s="3"/>
      <c r="I40" s="3"/>
      <c r="J40" s="5"/>
    </row>
    <row r="41" spans="1:10" ht="15">
      <c r="B41" s="3"/>
      <c r="C41" s="3"/>
      <c r="D41" s="3"/>
      <c r="E41" s="3"/>
      <c r="F41" s="3"/>
      <c r="G41" s="3"/>
      <c r="H41" s="3"/>
      <c r="I41" s="3"/>
      <c r="J41" s="5"/>
    </row>
    <row r="42" spans="1:10" ht="15">
      <c r="B42" s="3"/>
      <c r="C42" s="3"/>
      <c r="D42" s="3"/>
      <c r="E42" s="3"/>
      <c r="F42" s="3"/>
      <c r="G42" s="3"/>
      <c r="H42" s="3"/>
      <c r="I42" s="3"/>
      <c r="J42" s="5"/>
    </row>
    <row r="43" spans="1:10" ht="15">
      <c r="B43" s="3"/>
      <c r="C43" s="3"/>
      <c r="D43" s="3"/>
      <c r="E43" s="3"/>
      <c r="F43" s="3"/>
      <c r="G43" s="3"/>
      <c r="H43" s="3"/>
      <c r="I43" s="3"/>
      <c r="J43" s="5"/>
    </row>
    <row r="44" spans="1:10" ht="15">
      <c r="B44" s="3"/>
      <c r="C44" s="3"/>
      <c r="D44" s="3"/>
      <c r="E44" s="3"/>
      <c r="F44" s="3"/>
      <c r="G44" s="3"/>
      <c r="H44" s="3"/>
      <c r="I44" s="3"/>
      <c r="J44" s="5"/>
    </row>
    <row r="45" spans="1:10" ht="15">
      <c r="B45" s="3"/>
      <c r="C45" s="3"/>
      <c r="D45" s="3"/>
      <c r="E45" s="3"/>
      <c r="F45" s="3"/>
      <c r="G45" s="3"/>
      <c r="H45" s="3"/>
      <c r="I45" s="3"/>
      <c r="J45" s="5"/>
    </row>
    <row r="46" spans="1:10" ht="15">
      <c r="B46" s="3"/>
      <c r="C46" s="3"/>
      <c r="D46" s="3"/>
      <c r="E46" s="3"/>
      <c r="F46" s="3"/>
      <c r="G46" s="3"/>
      <c r="H46" s="3"/>
      <c r="I46" s="3"/>
      <c r="J46" s="5"/>
    </row>
    <row r="47" spans="1:10" ht="15">
      <c r="B47" s="3"/>
      <c r="C47" s="3"/>
      <c r="D47" s="3"/>
      <c r="E47" s="3"/>
      <c r="F47" s="3"/>
      <c r="G47" s="3"/>
      <c r="H47" s="3"/>
      <c r="I47" s="3"/>
      <c r="J47" s="5"/>
    </row>
    <row r="48" spans="1:10" ht="15">
      <c r="B48" s="3"/>
      <c r="C48" s="3"/>
      <c r="D48" s="3"/>
      <c r="E48" s="3"/>
      <c r="F48" s="3"/>
      <c r="G48" s="3"/>
      <c r="H48" s="3"/>
      <c r="I48" s="3"/>
      <c r="J48" s="5"/>
    </row>
    <row r="49" spans="1:10" ht="15">
      <c r="B49" s="3"/>
      <c r="C49" s="3"/>
      <c r="D49" s="3"/>
      <c r="E49" s="3"/>
      <c r="F49" s="3"/>
      <c r="G49" s="3"/>
      <c r="H49" s="3"/>
      <c r="I49" s="3"/>
      <c r="J49" s="5"/>
    </row>
    <row r="50" spans="1:10" ht="15">
      <c r="B50" s="3"/>
      <c r="C50" s="3"/>
      <c r="D50" s="3"/>
      <c r="E50" s="3"/>
      <c r="F50" s="3"/>
      <c r="G50" s="3"/>
      <c r="H50" s="3"/>
      <c r="I50" s="3"/>
      <c r="J50" s="5"/>
    </row>
    <row r="51" spans="1:10" ht="15">
      <c r="B51" s="3"/>
      <c r="C51" s="3"/>
      <c r="D51" s="3"/>
      <c r="E51" s="3"/>
      <c r="F51" s="3"/>
      <c r="G51" s="3"/>
      <c r="H51" s="3"/>
      <c r="I51" s="3"/>
      <c r="J51" s="5"/>
    </row>
    <row r="52" spans="1:10" ht="15">
      <c r="B52" s="3"/>
      <c r="C52" s="3"/>
      <c r="D52" s="3"/>
      <c r="E52" s="3"/>
      <c r="F52" s="3"/>
      <c r="G52" s="3"/>
      <c r="H52" s="3"/>
      <c r="I52" s="3"/>
      <c r="J52" s="5"/>
    </row>
    <row r="53" spans="1:10" ht="15">
      <c r="B53" s="3"/>
      <c r="C53" s="3"/>
      <c r="D53" s="3"/>
      <c r="E53" s="3"/>
      <c r="F53" s="3"/>
      <c r="G53" s="3"/>
      <c r="H53" s="3"/>
      <c r="I53" s="3"/>
      <c r="J53" s="5"/>
    </row>
    <row r="54" spans="1:10" ht="15">
      <c r="B54" s="3"/>
      <c r="C54" s="3"/>
      <c r="D54" s="3"/>
      <c r="E54" s="3"/>
      <c r="F54" s="3"/>
      <c r="G54" s="3"/>
      <c r="H54" s="3"/>
      <c r="I54" s="3"/>
      <c r="J54" s="5"/>
    </row>
    <row r="55" spans="1:10" ht="15">
      <c r="B55" s="3"/>
      <c r="C55" s="3"/>
      <c r="D55" s="3"/>
      <c r="E55" s="3"/>
      <c r="F55" s="3"/>
      <c r="G55" s="3"/>
      <c r="H55" s="3"/>
      <c r="I55" s="3"/>
      <c r="J55" s="5"/>
    </row>
    <row r="56" spans="1:10" ht="15">
      <c r="B56" s="3"/>
      <c r="C56" s="3"/>
      <c r="D56" s="3"/>
      <c r="E56" s="3"/>
      <c r="F56" s="3"/>
      <c r="G56" s="3"/>
      <c r="H56" s="3"/>
      <c r="I56" s="3"/>
      <c r="J56" s="5"/>
    </row>
    <row r="57" spans="1:10" ht="15">
      <c r="B57" s="3"/>
      <c r="C57" s="3"/>
      <c r="D57" s="3"/>
      <c r="E57" s="3"/>
      <c r="F57" s="3"/>
      <c r="G57" s="3"/>
      <c r="H57" s="3"/>
      <c r="I57" s="3"/>
      <c r="J57" s="5"/>
    </row>
    <row r="58" spans="1:10" ht="15">
      <c r="B58" s="3"/>
      <c r="C58" s="3"/>
      <c r="D58" s="3"/>
      <c r="E58" s="3"/>
      <c r="F58" s="3"/>
      <c r="G58" s="3"/>
      <c r="H58" s="3"/>
      <c r="I58" s="3"/>
      <c r="J58" s="5"/>
    </row>
    <row r="59" spans="1:10" ht="15">
      <c r="B59" s="3"/>
      <c r="C59" s="3"/>
      <c r="D59" s="3"/>
      <c r="E59" s="3"/>
      <c r="F59" s="3"/>
      <c r="G59" s="3"/>
      <c r="H59" s="3"/>
      <c r="I59" s="3"/>
      <c r="J59" s="5"/>
    </row>
    <row r="60" spans="1:10" ht="15">
      <c r="B60" s="3"/>
      <c r="C60" s="3"/>
      <c r="D60" s="3"/>
      <c r="E60" s="3"/>
      <c r="F60" s="3"/>
      <c r="G60" s="3"/>
      <c r="H60" s="3"/>
      <c r="I60" s="3"/>
      <c r="J60" s="5"/>
    </row>
    <row r="61" spans="1:10" ht="15">
      <c r="A61" s="16" t="s">
        <v>81</v>
      </c>
      <c r="B61" s="3"/>
      <c r="C61" s="3"/>
      <c r="D61" s="3"/>
      <c r="E61" s="3"/>
      <c r="F61" s="3"/>
      <c r="G61" s="3"/>
      <c r="H61" s="3"/>
      <c r="I61" s="3"/>
      <c r="J61" s="5"/>
    </row>
    <row r="62" spans="1:10" ht="15">
      <c r="B62" s="3"/>
      <c r="C62" s="3"/>
      <c r="D62" s="3"/>
      <c r="E62" s="3"/>
      <c r="F62" s="3"/>
      <c r="G62" s="3"/>
      <c r="H62" s="3"/>
      <c r="I62" s="3"/>
      <c r="J62" s="5"/>
    </row>
    <row r="63" spans="1:10" ht="15">
      <c r="B63" s="3"/>
      <c r="C63" s="3"/>
      <c r="D63" s="3"/>
      <c r="E63" s="3"/>
      <c r="F63" s="3"/>
      <c r="G63" s="3"/>
      <c r="H63" s="3"/>
      <c r="I63" s="3"/>
      <c r="J63" s="5"/>
    </row>
    <row r="64" spans="1:10" ht="15">
      <c r="B64" s="3"/>
      <c r="C64" s="3"/>
      <c r="D64" s="3"/>
      <c r="E64" s="3"/>
      <c r="F64" s="3"/>
      <c r="G64" s="3"/>
      <c r="H64" s="3"/>
      <c r="I64" s="3"/>
      <c r="J64" s="5"/>
    </row>
    <row r="65" spans="2:10" ht="15">
      <c r="B65" s="3"/>
      <c r="C65" s="3"/>
      <c r="D65" s="3"/>
      <c r="E65" s="3"/>
      <c r="F65" s="3"/>
      <c r="G65" s="3"/>
      <c r="H65" s="3"/>
      <c r="I65" s="3"/>
      <c r="J65" s="5"/>
    </row>
    <row r="66" spans="2:10" ht="15">
      <c r="B66" s="3"/>
      <c r="C66" s="3"/>
      <c r="D66" s="3"/>
      <c r="E66" s="3"/>
      <c r="F66" s="3"/>
      <c r="G66" s="3"/>
      <c r="H66" s="3"/>
      <c r="I66" s="3"/>
      <c r="J66" s="5"/>
    </row>
    <row r="67" spans="2:10" ht="15">
      <c r="B67" s="3"/>
      <c r="C67" s="3"/>
      <c r="D67" s="3"/>
      <c r="E67" s="3"/>
      <c r="F67" s="3"/>
      <c r="G67" s="3"/>
      <c r="H67" s="3"/>
      <c r="I67" s="3"/>
      <c r="J67" s="5"/>
    </row>
    <row r="68" spans="2:10" ht="15">
      <c r="B68" s="3"/>
      <c r="C68" s="3"/>
      <c r="D68" s="3"/>
      <c r="E68" s="3"/>
      <c r="F68" s="3"/>
      <c r="G68" s="3"/>
      <c r="H68" s="3"/>
      <c r="I68" s="3"/>
      <c r="J68" s="5"/>
    </row>
    <row r="69" spans="2:10" ht="15">
      <c r="B69" s="3"/>
      <c r="C69" s="3"/>
      <c r="D69" s="3"/>
      <c r="E69" s="3"/>
      <c r="F69" s="3"/>
      <c r="G69" s="3"/>
      <c r="H69" s="3"/>
      <c r="I69" s="3"/>
      <c r="J69" s="5"/>
    </row>
    <row r="70" spans="2:10" ht="15">
      <c r="B70" s="3"/>
      <c r="C70" s="3"/>
      <c r="D70" s="3"/>
      <c r="E70" s="3"/>
      <c r="F70" s="3"/>
      <c r="G70" s="3"/>
      <c r="H70" s="3"/>
      <c r="I70" s="3"/>
      <c r="J70" s="5"/>
    </row>
    <row r="71" spans="2:10" ht="15">
      <c r="B71" s="3"/>
      <c r="C71" s="3"/>
      <c r="D71" s="3"/>
      <c r="E71" s="3"/>
      <c r="F71" s="3"/>
      <c r="G71" s="3"/>
      <c r="H71" s="3"/>
      <c r="I71" s="3"/>
      <c r="J71" s="5"/>
    </row>
    <row r="72" spans="2:10" ht="15">
      <c r="B72" s="3"/>
      <c r="C72" s="3"/>
      <c r="D72" s="3"/>
      <c r="E72" s="3"/>
      <c r="F72" s="3"/>
      <c r="G72" s="3"/>
      <c r="H72" s="3"/>
      <c r="I72" s="3"/>
      <c r="J72" s="5"/>
    </row>
    <row r="73" spans="2:10" ht="15">
      <c r="B73" s="3"/>
      <c r="C73" s="3"/>
      <c r="D73" s="3"/>
      <c r="E73" s="3"/>
      <c r="F73" s="3"/>
      <c r="G73" s="3"/>
      <c r="H73" s="3"/>
      <c r="I73" s="3"/>
      <c r="J73" s="5"/>
    </row>
    <row r="74" spans="2:10" ht="15">
      <c r="B74" s="3"/>
      <c r="C74" s="3"/>
      <c r="D74" s="3"/>
      <c r="E74" s="3"/>
      <c r="F74" s="3"/>
      <c r="G74" s="3"/>
      <c r="H74" s="3"/>
      <c r="I74" s="3"/>
      <c r="J74" s="5"/>
    </row>
    <row r="75" spans="2:10" ht="15">
      <c r="B75" s="3"/>
      <c r="C75" s="3"/>
      <c r="D75" s="3"/>
      <c r="E75" s="3"/>
      <c r="F75" s="3"/>
      <c r="G75" s="3"/>
      <c r="H75" s="3"/>
      <c r="I75" s="3"/>
      <c r="J75" s="5"/>
    </row>
    <row r="76" spans="2:10" ht="15">
      <c r="B76" s="3"/>
      <c r="C76" s="3"/>
      <c r="D76" s="3"/>
      <c r="E76" s="3"/>
      <c r="F76" s="3"/>
      <c r="G76" s="3"/>
      <c r="H76" s="3"/>
      <c r="I76" s="3"/>
      <c r="J76" s="5"/>
    </row>
    <row r="77" spans="2:10" ht="15">
      <c r="B77" s="3"/>
      <c r="C77" s="3"/>
      <c r="D77" s="3"/>
      <c r="E77" s="3"/>
      <c r="F77" s="3"/>
      <c r="G77" s="3"/>
      <c r="H77" s="3"/>
      <c r="I77" s="3"/>
      <c r="J77" s="5"/>
    </row>
    <row r="78" spans="2:10" ht="15">
      <c r="B78" s="3"/>
      <c r="C78" s="3"/>
      <c r="D78" s="3"/>
      <c r="E78" s="3"/>
      <c r="F78" s="3"/>
      <c r="G78" s="3"/>
      <c r="H78" s="3"/>
      <c r="I78" s="3"/>
      <c r="J78" s="5"/>
    </row>
    <row r="79" spans="2:10" ht="15">
      <c r="B79" s="3"/>
      <c r="C79" s="3"/>
      <c r="D79" s="3"/>
      <c r="E79" s="3"/>
      <c r="F79" s="3"/>
      <c r="G79" s="3"/>
      <c r="H79" s="3"/>
      <c r="I79" s="3"/>
      <c r="J79" s="5"/>
    </row>
    <row r="80" spans="2:10" ht="15">
      <c r="B80" s="3"/>
      <c r="C80" s="3"/>
      <c r="D80" s="3"/>
      <c r="E80" s="3"/>
      <c r="F80" s="3"/>
      <c r="G80" s="3"/>
      <c r="H80" s="3"/>
      <c r="I80" s="3"/>
      <c r="J80" s="5"/>
    </row>
    <row r="81" spans="1:10" ht="15">
      <c r="B81" s="3"/>
      <c r="C81" s="3"/>
      <c r="D81" s="3"/>
      <c r="E81" s="3"/>
      <c r="F81" s="3"/>
      <c r="G81" s="3"/>
      <c r="H81" s="3"/>
      <c r="I81" s="3"/>
      <c r="J81" s="5"/>
    </row>
    <row r="82" spans="1:10" ht="15">
      <c r="B82" s="3"/>
      <c r="C82" s="3"/>
      <c r="D82" s="3"/>
      <c r="E82" s="3"/>
      <c r="F82" s="3"/>
      <c r="G82" s="3"/>
      <c r="H82" s="3"/>
      <c r="I82" s="3"/>
      <c r="J82" s="5"/>
    </row>
    <row r="83" spans="1:10" ht="15">
      <c r="B83" s="3"/>
      <c r="C83" s="3"/>
      <c r="D83" s="3"/>
      <c r="E83" s="3"/>
      <c r="F83" s="3"/>
      <c r="G83" s="3"/>
      <c r="H83" s="3"/>
      <c r="I83" s="3"/>
      <c r="J83" s="5"/>
    </row>
    <row r="84" spans="1:10" ht="15">
      <c r="B84" s="3"/>
      <c r="C84" s="3"/>
      <c r="D84" s="3"/>
      <c r="E84" s="3"/>
      <c r="F84" s="3"/>
      <c r="G84" s="3"/>
      <c r="H84" s="3"/>
      <c r="I84" s="3"/>
      <c r="J84" s="5"/>
    </row>
    <row r="85" spans="1:10" ht="15">
      <c r="B85" s="3"/>
      <c r="C85" s="3"/>
      <c r="D85" s="3"/>
      <c r="E85" s="3"/>
      <c r="F85" s="3"/>
      <c r="G85" s="3"/>
      <c r="H85" s="3"/>
      <c r="I85" s="3"/>
      <c r="J85" s="5"/>
    </row>
    <row r="86" spans="1:10" ht="15">
      <c r="B86" s="3"/>
      <c r="C86" s="3"/>
      <c r="D86" s="3"/>
      <c r="E86" s="3"/>
      <c r="F86" s="3"/>
      <c r="G86" s="3"/>
      <c r="H86" s="3"/>
      <c r="I86" s="3"/>
      <c r="J86" s="5"/>
    </row>
    <row r="87" spans="1:10" ht="15">
      <c r="B87" s="3"/>
      <c r="C87" s="3"/>
      <c r="D87" s="3"/>
      <c r="E87" s="3"/>
      <c r="F87" s="3"/>
      <c r="G87" s="3"/>
      <c r="H87" s="3"/>
      <c r="I87" s="3"/>
      <c r="J87" s="5"/>
    </row>
    <row r="88" spans="1:10" ht="15">
      <c r="B88" s="3"/>
      <c r="C88" s="3"/>
      <c r="D88" s="3"/>
      <c r="E88" s="3"/>
      <c r="F88" s="3"/>
      <c r="G88" s="3"/>
      <c r="H88" s="3"/>
      <c r="I88" s="3"/>
      <c r="J88" s="5"/>
    </row>
    <row r="89" spans="1:10" ht="15">
      <c r="B89" s="3"/>
      <c r="C89" s="3"/>
      <c r="D89" s="3"/>
      <c r="E89" s="3"/>
      <c r="F89" s="3"/>
      <c r="G89" s="3"/>
      <c r="H89" s="3"/>
      <c r="I89" s="3"/>
      <c r="J89" s="5"/>
    </row>
    <row r="90" spans="1:10" ht="15">
      <c r="B90" s="3"/>
      <c r="C90" s="3"/>
      <c r="D90" s="3"/>
      <c r="E90" s="3"/>
      <c r="F90" s="3"/>
      <c r="G90" s="3"/>
      <c r="H90" s="3"/>
      <c r="I90" s="3"/>
      <c r="J90" s="5"/>
    </row>
    <row r="91" spans="1:10" ht="15">
      <c r="B91" s="3"/>
      <c r="C91" s="3"/>
      <c r="D91" s="3"/>
      <c r="E91" s="3"/>
      <c r="F91" s="3"/>
      <c r="G91" s="3"/>
      <c r="H91" s="3"/>
      <c r="I91" s="3"/>
      <c r="J91" s="5"/>
    </row>
    <row r="92" spans="1:10">
      <c r="A92" s="16" t="s">
        <v>82</v>
      </c>
      <c r="J92" s="20"/>
    </row>
    <row r="93" spans="1:10">
      <c r="J93" s="20"/>
    </row>
    <row r="94" spans="1:10">
      <c r="J94" s="20"/>
    </row>
    <row r="95" spans="1:10">
      <c r="J95" s="20"/>
    </row>
    <row r="96" spans="1:10">
      <c r="J96" s="20"/>
    </row>
    <row r="97" spans="10:10">
      <c r="J97" s="20"/>
    </row>
    <row r="98" spans="10:10">
      <c r="J98" s="20"/>
    </row>
    <row r="99" spans="10:10">
      <c r="J99" s="20"/>
    </row>
    <row r="100" spans="10:10">
      <c r="J100" s="20"/>
    </row>
    <row r="101" spans="10:10">
      <c r="J101" s="20"/>
    </row>
    <row r="102" spans="10:10">
      <c r="J102" s="20"/>
    </row>
    <row r="103" spans="10:10">
      <c r="J103" s="20"/>
    </row>
    <row r="104" spans="10:10">
      <c r="J104" s="20"/>
    </row>
    <row r="105" spans="10:10">
      <c r="J105" s="20"/>
    </row>
    <row r="106" spans="10:10">
      <c r="J106" s="20"/>
    </row>
    <row r="107" spans="10:10">
      <c r="J107" s="20"/>
    </row>
    <row r="108" spans="10:10">
      <c r="J108" s="20"/>
    </row>
    <row r="109" spans="10:10">
      <c r="J109" s="20"/>
    </row>
    <row r="110" spans="10:10">
      <c r="J110" s="20"/>
    </row>
    <row r="111" spans="10:10">
      <c r="J111" s="20"/>
    </row>
    <row r="112" spans="10:10">
      <c r="J112" s="20"/>
    </row>
    <row r="113" spans="10:10">
      <c r="J113" s="20"/>
    </row>
    <row r="114" spans="10:10">
      <c r="J114" s="20"/>
    </row>
    <row r="115" spans="10:10">
      <c r="J115" s="20"/>
    </row>
    <row r="116" spans="10:10">
      <c r="J116" s="20"/>
    </row>
    <row r="117" spans="10:10">
      <c r="J117" s="20"/>
    </row>
    <row r="118" spans="10:10">
      <c r="J118" s="20"/>
    </row>
    <row r="119" spans="10:10">
      <c r="J119" s="20"/>
    </row>
    <row r="120" spans="10:10">
      <c r="J120" s="20"/>
    </row>
    <row r="121" spans="10:10">
      <c r="J121" s="20"/>
    </row>
    <row r="122" spans="10:10">
      <c r="J122" s="20"/>
    </row>
    <row r="123" spans="10:10">
      <c r="J123" s="20"/>
    </row>
    <row r="124" spans="10:10">
      <c r="J124" s="20"/>
    </row>
    <row r="125" spans="10:10">
      <c r="J125" s="20"/>
    </row>
    <row r="126" spans="10:10">
      <c r="J126" s="20"/>
    </row>
    <row r="127" spans="10:10">
      <c r="J127" s="20"/>
    </row>
    <row r="128" spans="10:10">
      <c r="J128" s="20"/>
    </row>
    <row r="129" spans="10:10">
      <c r="J129" s="20"/>
    </row>
    <row r="130" spans="10:10">
      <c r="J130" s="20"/>
    </row>
    <row r="131" spans="10:10">
      <c r="J131" s="20"/>
    </row>
    <row r="132" spans="10:10">
      <c r="J132" s="20"/>
    </row>
    <row r="133" spans="10:10">
      <c r="J133" s="20"/>
    </row>
    <row r="134" spans="10:10">
      <c r="J134" s="20"/>
    </row>
    <row r="135" spans="10:10">
      <c r="J135" s="20"/>
    </row>
    <row r="136" spans="10:10">
      <c r="J136" s="20"/>
    </row>
    <row r="137" spans="10:10">
      <c r="J137" s="20"/>
    </row>
    <row r="138" spans="10:10">
      <c r="J138" s="20"/>
    </row>
    <row r="139" spans="10:10">
      <c r="J139" s="20"/>
    </row>
    <row r="140" spans="10:10">
      <c r="J140" s="20"/>
    </row>
    <row r="141" spans="10:10">
      <c r="J141" s="20"/>
    </row>
    <row r="142" spans="10:10">
      <c r="J142" s="20"/>
    </row>
    <row r="143" spans="10:10">
      <c r="J143" s="20"/>
    </row>
    <row r="144" spans="10:10">
      <c r="J144" s="20"/>
    </row>
    <row r="145" spans="10:10">
      <c r="J145" s="20"/>
    </row>
    <row r="146" spans="10:10">
      <c r="J146" s="20"/>
    </row>
    <row r="147" spans="10:10">
      <c r="J147" s="20"/>
    </row>
    <row r="148" spans="10:10">
      <c r="J148" s="20"/>
    </row>
    <row r="149" spans="10:10">
      <c r="J149" s="20"/>
    </row>
    <row r="150" spans="10:10">
      <c r="J150" s="20"/>
    </row>
    <row r="151" spans="10:10">
      <c r="J151" s="20"/>
    </row>
    <row r="152" spans="10:10">
      <c r="J152" s="20"/>
    </row>
    <row r="153" spans="10:10">
      <c r="J153" s="20"/>
    </row>
    <row r="154" spans="10:10">
      <c r="J154" s="20"/>
    </row>
    <row r="155" spans="10:10">
      <c r="J155" s="20"/>
    </row>
    <row r="156" spans="10:10">
      <c r="J156" s="20"/>
    </row>
    <row r="157" spans="10:10">
      <c r="J157" s="20"/>
    </row>
    <row r="158" spans="10:10">
      <c r="J158" s="20"/>
    </row>
    <row r="159" spans="10:10">
      <c r="J159" s="20"/>
    </row>
    <row r="160" spans="10:10">
      <c r="J160" s="20"/>
    </row>
    <row r="161" spans="10:10">
      <c r="J161" s="20"/>
    </row>
    <row r="162" spans="10:10">
      <c r="J162" s="20"/>
    </row>
    <row r="163" spans="10:10">
      <c r="J163" s="20"/>
    </row>
    <row r="164" spans="10:10">
      <c r="J164" s="20"/>
    </row>
    <row r="165" spans="10:10">
      <c r="J165" s="20"/>
    </row>
    <row r="166" spans="10:10">
      <c r="J166" s="20"/>
    </row>
    <row r="167" spans="10:10">
      <c r="J167" s="20"/>
    </row>
    <row r="168" spans="10:10">
      <c r="J168" s="20"/>
    </row>
    <row r="169" spans="10:10">
      <c r="J169" s="20"/>
    </row>
    <row r="170" spans="10:10">
      <c r="J170" s="20"/>
    </row>
    <row r="171" spans="10:10">
      <c r="J171" s="20"/>
    </row>
    <row r="172" spans="10:10">
      <c r="J172" s="20"/>
    </row>
    <row r="173" spans="10:10">
      <c r="J173" s="20"/>
    </row>
    <row r="174" spans="10:10">
      <c r="J174" s="20"/>
    </row>
    <row r="175" spans="10:10">
      <c r="J175" s="20"/>
    </row>
    <row r="176" spans="10:10">
      <c r="J176" s="20"/>
    </row>
    <row r="177" spans="10:10">
      <c r="J177" s="20"/>
    </row>
    <row r="178" spans="10:10">
      <c r="J178" s="20"/>
    </row>
    <row r="179" spans="10:10">
      <c r="J179" s="20"/>
    </row>
    <row r="180" spans="10:10">
      <c r="J180" s="20"/>
    </row>
    <row r="181" spans="10:10">
      <c r="J181" s="20"/>
    </row>
    <row r="182" spans="10:10">
      <c r="J182" s="20"/>
    </row>
    <row r="183" spans="10:10">
      <c r="J183" s="20"/>
    </row>
    <row r="184" spans="10:10">
      <c r="J184" s="20"/>
    </row>
    <row r="185" spans="10:10">
      <c r="J185" s="20"/>
    </row>
    <row r="186" spans="10:10">
      <c r="J186" s="20"/>
    </row>
    <row r="187" spans="10:10">
      <c r="J187" s="20"/>
    </row>
    <row r="188" spans="10:10">
      <c r="J188" s="20"/>
    </row>
    <row r="189" spans="10:10">
      <c r="J189" s="20"/>
    </row>
    <row r="190" spans="10:10">
      <c r="J190" s="20"/>
    </row>
    <row r="191" spans="10:10">
      <c r="J191" s="20"/>
    </row>
    <row r="192" spans="10:10">
      <c r="J192" s="20"/>
    </row>
    <row r="193" spans="10:10">
      <c r="J193" s="20"/>
    </row>
    <row r="194" spans="10:10">
      <c r="J194" s="20"/>
    </row>
    <row r="195" spans="10:10">
      <c r="J195" s="20"/>
    </row>
    <row r="196" spans="10:10">
      <c r="J196" s="20"/>
    </row>
    <row r="197" spans="10:10">
      <c r="J197" s="20"/>
    </row>
    <row r="198" spans="10:10">
      <c r="J198" s="20"/>
    </row>
    <row r="199" spans="10:10">
      <c r="J199" s="20"/>
    </row>
    <row r="200" spans="10:10">
      <c r="J200" s="20"/>
    </row>
    <row r="201" spans="10:10">
      <c r="J201" s="20"/>
    </row>
    <row r="202" spans="10:10">
      <c r="J202" s="20"/>
    </row>
    <row r="203" spans="10:10">
      <c r="J203" s="20"/>
    </row>
    <row r="204" spans="10:10">
      <c r="J204" s="20"/>
    </row>
    <row r="205" spans="10:10">
      <c r="J205" s="20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C9900"/>
  </sheetPr>
  <dimension ref="A1:K131"/>
  <sheetViews>
    <sheetView rightToLeft="1" view="pageBreakPreview" topLeftCell="A25" zoomScale="80" zoomScaleSheetLayoutView="80" workbookViewId="0">
      <selection activeCell="K42" sqref="K42"/>
    </sheetView>
  </sheetViews>
  <sheetFormatPr defaultRowHeight="15"/>
  <cols>
    <col min="1" max="1" width="26.5703125" style="3" customWidth="1"/>
    <col min="2" max="5" width="9.5703125" style="3" customWidth="1"/>
    <col min="6" max="6" width="7.42578125" style="3" customWidth="1"/>
    <col min="7" max="7" width="7.7109375" style="3" customWidth="1"/>
    <col min="8" max="10" width="9.5703125" style="3" customWidth="1"/>
    <col min="11" max="11" width="45.42578125" style="3" customWidth="1"/>
    <col min="12" max="244" width="9.140625" style="3"/>
    <col min="245" max="245" width="23.7109375" style="3" customWidth="1"/>
    <col min="246" max="258" width="8.42578125" style="3" customWidth="1"/>
    <col min="259" max="500" width="9.140625" style="3"/>
    <col min="501" max="501" width="23.7109375" style="3" customWidth="1"/>
    <col min="502" max="514" width="8.42578125" style="3" customWidth="1"/>
    <col min="515" max="756" width="9.140625" style="3"/>
    <col min="757" max="757" width="23.7109375" style="3" customWidth="1"/>
    <col min="758" max="770" width="8.42578125" style="3" customWidth="1"/>
    <col min="771" max="1012" width="9.140625" style="3"/>
    <col min="1013" max="1013" width="23.7109375" style="3" customWidth="1"/>
    <col min="1014" max="1026" width="8.42578125" style="3" customWidth="1"/>
    <col min="1027" max="1268" width="9.140625" style="3"/>
    <col min="1269" max="1269" width="23.7109375" style="3" customWidth="1"/>
    <col min="1270" max="1282" width="8.42578125" style="3" customWidth="1"/>
    <col min="1283" max="1524" width="9.140625" style="3"/>
    <col min="1525" max="1525" width="23.7109375" style="3" customWidth="1"/>
    <col min="1526" max="1538" width="8.42578125" style="3" customWidth="1"/>
    <col min="1539" max="1780" width="9.140625" style="3"/>
    <col min="1781" max="1781" width="23.7109375" style="3" customWidth="1"/>
    <col min="1782" max="1794" width="8.42578125" style="3" customWidth="1"/>
    <col min="1795" max="2036" width="9.140625" style="3"/>
    <col min="2037" max="2037" width="23.7109375" style="3" customWidth="1"/>
    <col min="2038" max="2050" width="8.42578125" style="3" customWidth="1"/>
    <col min="2051" max="2292" width="9.140625" style="3"/>
    <col min="2293" max="2293" width="23.7109375" style="3" customWidth="1"/>
    <col min="2294" max="2306" width="8.42578125" style="3" customWidth="1"/>
    <col min="2307" max="2548" width="9.140625" style="3"/>
    <col min="2549" max="2549" width="23.7109375" style="3" customWidth="1"/>
    <col min="2550" max="2562" width="8.42578125" style="3" customWidth="1"/>
    <col min="2563" max="2804" width="9.140625" style="3"/>
    <col min="2805" max="2805" width="23.7109375" style="3" customWidth="1"/>
    <col min="2806" max="2818" width="8.42578125" style="3" customWidth="1"/>
    <col min="2819" max="3060" width="9.140625" style="3"/>
    <col min="3061" max="3061" width="23.7109375" style="3" customWidth="1"/>
    <col min="3062" max="3074" width="8.42578125" style="3" customWidth="1"/>
    <col min="3075" max="3316" width="9.140625" style="3"/>
    <col min="3317" max="3317" width="23.7109375" style="3" customWidth="1"/>
    <col min="3318" max="3330" width="8.42578125" style="3" customWidth="1"/>
    <col min="3331" max="3572" width="9.140625" style="3"/>
    <col min="3573" max="3573" width="23.7109375" style="3" customWidth="1"/>
    <col min="3574" max="3586" width="8.42578125" style="3" customWidth="1"/>
    <col min="3587" max="3828" width="9.140625" style="3"/>
    <col min="3829" max="3829" width="23.7109375" style="3" customWidth="1"/>
    <col min="3830" max="3842" width="8.42578125" style="3" customWidth="1"/>
    <col min="3843" max="4084" width="9.140625" style="3"/>
    <col min="4085" max="4085" width="23.7109375" style="3" customWidth="1"/>
    <col min="4086" max="4098" width="8.42578125" style="3" customWidth="1"/>
    <col min="4099" max="4340" width="9.140625" style="3"/>
    <col min="4341" max="4341" width="23.7109375" style="3" customWidth="1"/>
    <col min="4342" max="4354" width="8.42578125" style="3" customWidth="1"/>
    <col min="4355" max="4596" width="9.140625" style="3"/>
    <col min="4597" max="4597" width="23.7109375" style="3" customWidth="1"/>
    <col min="4598" max="4610" width="8.42578125" style="3" customWidth="1"/>
    <col min="4611" max="4852" width="9.140625" style="3"/>
    <col min="4853" max="4853" width="23.7109375" style="3" customWidth="1"/>
    <col min="4854" max="4866" width="8.42578125" style="3" customWidth="1"/>
    <col min="4867" max="5108" width="9.140625" style="3"/>
    <col min="5109" max="5109" width="23.7109375" style="3" customWidth="1"/>
    <col min="5110" max="5122" width="8.42578125" style="3" customWidth="1"/>
    <col min="5123" max="5364" width="9.140625" style="3"/>
    <col min="5365" max="5365" width="23.7109375" style="3" customWidth="1"/>
    <col min="5366" max="5378" width="8.42578125" style="3" customWidth="1"/>
    <col min="5379" max="5620" width="9.140625" style="3"/>
    <col min="5621" max="5621" width="23.7109375" style="3" customWidth="1"/>
    <col min="5622" max="5634" width="8.42578125" style="3" customWidth="1"/>
    <col min="5635" max="5876" width="9.140625" style="3"/>
    <col min="5877" max="5877" width="23.7109375" style="3" customWidth="1"/>
    <col min="5878" max="5890" width="8.42578125" style="3" customWidth="1"/>
    <col min="5891" max="6132" width="9.140625" style="3"/>
    <col min="6133" max="6133" width="23.7109375" style="3" customWidth="1"/>
    <col min="6134" max="6146" width="8.42578125" style="3" customWidth="1"/>
    <col min="6147" max="6388" width="9.140625" style="3"/>
    <col min="6389" max="6389" width="23.7109375" style="3" customWidth="1"/>
    <col min="6390" max="6402" width="8.42578125" style="3" customWidth="1"/>
    <col min="6403" max="6644" width="9.140625" style="3"/>
    <col min="6645" max="6645" width="23.7109375" style="3" customWidth="1"/>
    <col min="6646" max="6658" width="8.42578125" style="3" customWidth="1"/>
    <col min="6659" max="6900" width="9.140625" style="3"/>
    <col min="6901" max="6901" width="23.7109375" style="3" customWidth="1"/>
    <col min="6902" max="6914" width="8.42578125" style="3" customWidth="1"/>
    <col min="6915" max="7156" width="9.140625" style="3"/>
    <col min="7157" max="7157" width="23.7109375" style="3" customWidth="1"/>
    <col min="7158" max="7170" width="8.42578125" style="3" customWidth="1"/>
    <col min="7171" max="7412" width="9.140625" style="3"/>
    <col min="7413" max="7413" width="23.7109375" style="3" customWidth="1"/>
    <col min="7414" max="7426" width="8.42578125" style="3" customWidth="1"/>
    <col min="7427" max="7668" width="9.140625" style="3"/>
    <col min="7669" max="7669" width="23.7109375" style="3" customWidth="1"/>
    <col min="7670" max="7682" width="8.42578125" style="3" customWidth="1"/>
    <col min="7683" max="7924" width="9.140625" style="3"/>
    <col min="7925" max="7925" width="23.7109375" style="3" customWidth="1"/>
    <col min="7926" max="7938" width="8.42578125" style="3" customWidth="1"/>
    <col min="7939" max="8180" width="9.140625" style="3"/>
    <col min="8181" max="8181" width="23.7109375" style="3" customWidth="1"/>
    <col min="8182" max="8194" width="8.42578125" style="3" customWidth="1"/>
    <col min="8195" max="8436" width="9.140625" style="3"/>
    <col min="8437" max="8437" width="23.7109375" style="3" customWidth="1"/>
    <col min="8438" max="8450" width="8.42578125" style="3" customWidth="1"/>
    <col min="8451" max="8692" width="9.140625" style="3"/>
    <col min="8693" max="8693" width="23.7109375" style="3" customWidth="1"/>
    <col min="8694" max="8706" width="8.42578125" style="3" customWidth="1"/>
    <col min="8707" max="8948" width="9.140625" style="3"/>
    <col min="8949" max="8949" width="23.7109375" style="3" customWidth="1"/>
    <col min="8950" max="8962" width="8.42578125" style="3" customWidth="1"/>
    <col min="8963" max="9204" width="9.140625" style="3"/>
    <col min="9205" max="9205" width="23.7109375" style="3" customWidth="1"/>
    <col min="9206" max="9218" width="8.42578125" style="3" customWidth="1"/>
    <col min="9219" max="9460" width="9.140625" style="3"/>
    <col min="9461" max="9461" width="23.7109375" style="3" customWidth="1"/>
    <col min="9462" max="9474" width="8.42578125" style="3" customWidth="1"/>
    <col min="9475" max="9716" width="9.140625" style="3"/>
    <col min="9717" max="9717" width="23.7109375" style="3" customWidth="1"/>
    <col min="9718" max="9730" width="8.42578125" style="3" customWidth="1"/>
    <col min="9731" max="9972" width="9.140625" style="3"/>
    <col min="9973" max="9973" width="23.7109375" style="3" customWidth="1"/>
    <col min="9974" max="9986" width="8.42578125" style="3" customWidth="1"/>
    <col min="9987" max="10228" width="9.140625" style="3"/>
    <col min="10229" max="10229" width="23.7109375" style="3" customWidth="1"/>
    <col min="10230" max="10242" width="8.42578125" style="3" customWidth="1"/>
    <col min="10243" max="10484" width="9.140625" style="3"/>
    <col min="10485" max="10485" width="23.7109375" style="3" customWidth="1"/>
    <col min="10486" max="10498" width="8.42578125" style="3" customWidth="1"/>
    <col min="10499" max="10740" width="9.140625" style="3"/>
    <col min="10741" max="10741" width="23.7109375" style="3" customWidth="1"/>
    <col min="10742" max="10754" width="8.42578125" style="3" customWidth="1"/>
    <col min="10755" max="10996" width="9.140625" style="3"/>
    <col min="10997" max="10997" width="23.7109375" style="3" customWidth="1"/>
    <col min="10998" max="11010" width="8.42578125" style="3" customWidth="1"/>
    <col min="11011" max="11252" width="9.140625" style="3"/>
    <col min="11253" max="11253" width="23.7109375" style="3" customWidth="1"/>
    <col min="11254" max="11266" width="8.42578125" style="3" customWidth="1"/>
    <col min="11267" max="11508" width="9.140625" style="3"/>
    <col min="11509" max="11509" width="23.7109375" style="3" customWidth="1"/>
    <col min="11510" max="11522" width="8.42578125" style="3" customWidth="1"/>
    <col min="11523" max="11764" width="9.140625" style="3"/>
    <col min="11765" max="11765" width="23.7109375" style="3" customWidth="1"/>
    <col min="11766" max="11778" width="8.42578125" style="3" customWidth="1"/>
    <col min="11779" max="12020" width="9.140625" style="3"/>
    <col min="12021" max="12021" width="23.7109375" style="3" customWidth="1"/>
    <col min="12022" max="12034" width="8.42578125" style="3" customWidth="1"/>
    <col min="12035" max="12276" width="9.140625" style="3"/>
    <col min="12277" max="12277" width="23.7109375" style="3" customWidth="1"/>
    <col min="12278" max="12290" width="8.42578125" style="3" customWidth="1"/>
    <col min="12291" max="12532" width="9.140625" style="3"/>
    <col min="12533" max="12533" width="23.7109375" style="3" customWidth="1"/>
    <col min="12534" max="12546" width="8.42578125" style="3" customWidth="1"/>
    <col min="12547" max="12788" width="9.140625" style="3"/>
    <col min="12789" max="12789" width="23.7109375" style="3" customWidth="1"/>
    <col min="12790" max="12802" width="8.42578125" style="3" customWidth="1"/>
    <col min="12803" max="13044" width="9.140625" style="3"/>
    <col min="13045" max="13045" width="23.7109375" style="3" customWidth="1"/>
    <col min="13046" max="13058" width="8.42578125" style="3" customWidth="1"/>
    <col min="13059" max="13300" width="9.140625" style="3"/>
    <col min="13301" max="13301" width="23.7109375" style="3" customWidth="1"/>
    <col min="13302" max="13314" width="8.42578125" style="3" customWidth="1"/>
    <col min="13315" max="13556" width="9.140625" style="3"/>
    <col min="13557" max="13557" width="23.7109375" style="3" customWidth="1"/>
    <col min="13558" max="13570" width="8.42578125" style="3" customWidth="1"/>
    <col min="13571" max="13812" width="9.140625" style="3"/>
    <col min="13813" max="13813" width="23.7109375" style="3" customWidth="1"/>
    <col min="13814" max="13826" width="8.42578125" style="3" customWidth="1"/>
    <col min="13827" max="14068" width="9.140625" style="3"/>
    <col min="14069" max="14069" width="23.7109375" style="3" customWidth="1"/>
    <col min="14070" max="14082" width="8.42578125" style="3" customWidth="1"/>
    <col min="14083" max="14324" width="9.140625" style="3"/>
    <col min="14325" max="14325" width="23.7109375" style="3" customWidth="1"/>
    <col min="14326" max="14338" width="8.42578125" style="3" customWidth="1"/>
    <col min="14339" max="14580" width="9.140625" style="3"/>
    <col min="14581" max="14581" width="23.7109375" style="3" customWidth="1"/>
    <col min="14582" max="14594" width="8.42578125" style="3" customWidth="1"/>
    <col min="14595" max="14836" width="9.140625" style="3"/>
    <col min="14837" max="14837" width="23.7109375" style="3" customWidth="1"/>
    <col min="14838" max="14850" width="8.42578125" style="3" customWidth="1"/>
    <col min="14851" max="15092" width="9.140625" style="3"/>
    <col min="15093" max="15093" width="23.7109375" style="3" customWidth="1"/>
    <col min="15094" max="15106" width="8.42578125" style="3" customWidth="1"/>
    <col min="15107" max="15348" width="9.140625" style="3"/>
    <col min="15349" max="15349" width="23.7109375" style="3" customWidth="1"/>
    <col min="15350" max="15362" width="8.42578125" style="3" customWidth="1"/>
    <col min="15363" max="15604" width="9.140625" style="3"/>
    <col min="15605" max="15605" width="23.7109375" style="3" customWidth="1"/>
    <col min="15606" max="15618" width="8.42578125" style="3" customWidth="1"/>
    <col min="15619" max="15860" width="9.140625" style="3"/>
    <col min="15861" max="15861" width="23.7109375" style="3" customWidth="1"/>
    <col min="15862" max="15874" width="8.42578125" style="3" customWidth="1"/>
    <col min="15875" max="16116" width="9.140625" style="3"/>
    <col min="16117" max="16117" width="23.7109375" style="3" customWidth="1"/>
    <col min="16118" max="16130" width="8.42578125" style="3" customWidth="1"/>
    <col min="16131" max="16384" width="9.140625" style="3"/>
  </cols>
  <sheetData>
    <row r="1" spans="1:11" ht="20.25" customHeight="1">
      <c r="A1" s="1045" t="s">
        <v>682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ht="40.5" customHeight="1">
      <c r="A2" s="1043" t="s">
        <v>687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66" customFormat="1" ht="27.75" customHeight="1" thickBot="1">
      <c r="A3" s="14" t="s">
        <v>618</v>
      </c>
      <c r="B3" s="304"/>
      <c r="C3" s="304"/>
      <c r="D3" s="304"/>
      <c r="E3" s="304"/>
      <c r="F3" s="304"/>
      <c r="G3" s="304"/>
      <c r="H3" s="304"/>
      <c r="I3" s="304"/>
      <c r="J3" s="1090" t="s">
        <v>619</v>
      </c>
      <c r="K3" s="1090"/>
    </row>
    <row r="4" spans="1:11" ht="18.75" customHeight="1" thickTop="1">
      <c r="A4" s="1079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234</v>
      </c>
      <c r="I4" s="1079"/>
      <c r="J4" s="1079"/>
      <c r="K4" s="1082" t="s">
        <v>163</v>
      </c>
    </row>
    <row r="5" spans="1:11" ht="18.75" customHeight="1">
      <c r="A5" s="1080"/>
      <c r="B5" s="1080" t="s">
        <v>231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ht="18.75" customHeight="1">
      <c r="A6" s="1080"/>
      <c r="B6" s="293" t="s">
        <v>235</v>
      </c>
      <c r="C6" s="293" t="s">
        <v>267</v>
      </c>
      <c r="D6" s="292" t="s">
        <v>241</v>
      </c>
      <c r="E6" s="293" t="s">
        <v>235</v>
      </c>
      <c r="F6" s="293" t="s">
        <v>267</v>
      </c>
      <c r="G6" s="292" t="s">
        <v>241</v>
      </c>
      <c r="H6" s="293" t="s">
        <v>235</v>
      </c>
      <c r="I6" s="293" t="s">
        <v>267</v>
      </c>
      <c r="J6" s="292" t="s">
        <v>241</v>
      </c>
      <c r="K6" s="1083"/>
    </row>
    <row r="7" spans="1:11" ht="15.75" customHeight="1" thickBot="1">
      <c r="A7" s="1081"/>
      <c r="B7" s="215" t="s">
        <v>238</v>
      </c>
      <c r="C7" s="215" t="s">
        <v>239</v>
      </c>
      <c r="D7" s="215" t="s">
        <v>240</v>
      </c>
      <c r="E7" s="215" t="s">
        <v>238</v>
      </c>
      <c r="F7" s="215" t="s">
        <v>239</v>
      </c>
      <c r="G7" s="215" t="s">
        <v>240</v>
      </c>
      <c r="H7" s="215" t="s">
        <v>238</v>
      </c>
      <c r="I7" s="215" t="s">
        <v>239</v>
      </c>
      <c r="J7" s="215" t="s">
        <v>240</v>
      </c>
      <c r="K7" s="1084"/>
    </row>
    <row r="8" spans="1:11" ht="18.75" customHeight="1">
      <c r="A8" s="219" t="s">
        <v>9</v>
      </c>
      <c r="B8" s="219"/>
      <c r="C8" s="219"/>
      <c r="D8" s="219"/>
      <c r="E8" s="219"/>
      <c r="F8" s="219"/>
      <c r="G8" s="219"/>
      <c r="H8" s="219"/>
      <c r="I8" s="219"/>
      <c r="J8" s="219"/>
      <c r="K8" s="56" t="s">
        <v>129</v>
      </c>
    </row>
    <row r="9" spans="1:11" ht="18.75" customHeight="1">
      <c r="A9" s="400" t="s">
        <v>16</v>
      </c>
      <c r="B9" s="492">
        <v>42</v>
      </c>
      <c r="C9" s="492">
        <v>39</v>
      </c>
      <c r="D9" s="492">
        <v>81</v>
      </c>
      <c r="E9" s="492">
        <v>0</v>
      </c>
      <c r="F9" s="492">
        <v>0</v>
      </c>
      <c r="G9" s="492">
        <v>0</v>
      </c>
      <c r="H9" s="492">
        <f>SUM(E9,B9)</f>
        <v>42</v>
      </c>
      <c r="I9" s="492">
        <f>SUM(F9,C9)</f>
        <v>39</v>
      </c>
      <c r="J9" s="492">
        <f>SUM(G9,D9)</f>
        <v>81</v>
      </c>
      <c r="K9" s="27" t="s">
        <v>172</v>
      </c>
    </row>
    <row r="10" spans="1:11" s="74" customFormat="1" ht="18.75" customHeight="1">
      <c r="A10" s="392" t="s">
        <v>17</v>
      </c>
      <c r="B10" s="492">
        <v>30</v>
      </c>
      <c r="C10" s="492">
        <v>9</v>
      </c>
      <c r="D10" s="492">
        <v>39</v>
      </c>
      <c r="E10" s="492">
        <v>0</v>
      </c>
      <c r="F10" s="492">
        <v>0</v>
      </c>
      <c r="G10" s="492">
        <v>0</v>
      </c>
      <c r="H10" s="492">
        <f t="shared" ref="H10:H26" si="0">SUM(E10,B10)</f>
        <v>30</v>
      </c>
      <c r="I10" s="492">
        <f t="shared" ref="I10:I26" si="1">SUM(F10,C10)</f>
        <v>9</v>
      </c>
      <c r="J10" s="492">
        <f t="shared" ref="J10:J26" si="2">SUM(G10,D10)</f>
        <v>39</v>
      </c>
      <c r="K10" s="27" t="s">
        <v>144</v>
      </c>
    </row>
    <row r="11" spans="1:11" s="74" customFormat="1" ht="18.75" customHeight="1">
      <c r="A11" s="400" t="s">
        <v>18</v>
      </c>
      <c r="B11" s="492">
        <v>14</v>
      </c>
      <c r="C11" s="492">
        <v>32</v>
      </c>
      <c r="D11" s="492">
        <v>46</v>
      </c>
      <c r="E11" s="492">
        <v>0</v>
      </c>
      <c r="F11" s="492">
        <v>0</v>
      </c>
      <c r="G11" s="492">
        <v>0</v>
      </c>
      <c r="H11" s="492">
        <f t="shared" si="0"/>
        <v>14</v>
      </c>
      <c r="I11" s="492">
        <f t="shared" si="1"/>
        <v>32</v>
      </c>
      <c r="J11" s="492">
        <f t="shared" si="2"/>
        <v>46</v>
      </c>
      <c r="K11" s="27" t="s">
        <v>145</v>
      </c>
    </row>
    <row r="12" spans="1:11" s="74" customFormat="1" ht="18.75" customHeight="1">
      <c r="A12" s="392" t="s">
        <v>19</v>
      </c>
      <c r="B12" s="492">
        <v>24</v>
      </c>
      <c r="C12" s="492">
        <v>72</v>
      </c>
      <c r="D12" s="492">
        <v>96</v>
      </c>
      <c r="E12" s="492">
        <v>0</v>
      </c>
      <c r="F12" s="492">
        <v>0</v>
      </c>
      <c r="G12" s="492">
        <v>0</v>
      </c>
      <c r="H12" s="492">
        <f t="shared" si="0"/>
        <v>24</v>
      </c>
      <c r="I12" s="492">
        <f t="shared" si="1"/>
        <v>72</v>
      </c>
      <c r="J12" s="492">
        <f t="shared" si="2"/>
        <v>96</v>
      </c>
      <c r="K12" s="27" t="s">
        <v>146</v>
      </c>
    </row>
    <row r="13" spans="1:11" s="74" customFormat="1" ht="18.75" customHeight="1">
      <c r="A13" s="400" t="s">
        <v>20</v>
      </c>
      <c r="B13" s="492">
        <v>136</v>
      </c>
      <c r="C13" s="492">
        <v>120</v>
      </c>
      <c r="D13" s="492">
        <v>256</v>
      </c>
      <c r="E13" s="492">
        <v>0</v>
      </c>
      <c r="F13" s="492">
        <v>0</v>
      </c>
      <c r="G13" s="492">
        <v>0</v>
      </c>
      <c r="H13" s="492">
        <f t="shared" si="0"/>
        <v>136</v>
      </c>
      <c r="I13" s="492">
        <f t="shared" si="1"/>
        <v>120</v>
      </c>
      <c r="J13" s="492">
        <f t="shared" si="2"/>
        <v>256</v>
      </c>
      <c r="K13" s="27" t="s">
        <v>147</v>
      </c>
    </row>
    <row r="14" spans="1:11" s="74" customFormat="1" ht="18.75" customHeight="1">
      <c r="A14" s="392" t="s">
        <v>246</v>
      </c>
      <c r="B14" s="492">
        <v>32</v>
      </c>
      <c r="C14" s="492">
        <v>29</v>
      </c>
      <c r="D14" s="492">
        <v>61</v>
      </c>
      <c r="E14" s="492">
        <v>0</v>
      </c>
      <c r="F14" s="492">
        <v>0</v>
      </c>
      <c r="G14" s="492">
        <v>0</v>
      </c>
      <c r="H14" s="492">
        <f t="shared" si="0"/>
        <v>32</v>
      </c>
      <c r="I14" s="492">
        <f t="shared" si="1"/>
        <v>29</v>
      </c>
      <c r="J14" s="492">
        <f t="shared" si="2"/>
        <v>61</v>
      </c>
      <c r="K14" s="71" t="s">
        <v>647</v>
      </c>
    </row>
    <row r="15" spans="1:11" s="74" customFormat="1" ht="18.75" customHeight="1">
      <c r="A15" s="400" t="s">
        <v>21</v>
      </c>
      <c r="B15" s="492">
        <v>111</v>
      </c>
      <c r="C15" s="492">
        <v>24</v>
      </c>
      <c r="D15" s="492">
        <v>135</v>
      </c>
      <c r="E15" s="492">
        <v>0</v>
      </c>
      <c r="F15" s="492">
        <v>0</v>
      </c>
      <c r="G15" s="492">
        <v>0</v>
      </c>
      <c r="H15" s="492">
        <f t="shared" si="0"/>
        <v>111</v>
      </c>
      <c r="I15" s="492">
        <f t="shared" si="1"/>
        <v>24</v>
      </c>
      <c r="J15" s="492">
        <f t="shared" si="2"/>
        <v>135</v>
      </c>
      <c r="K15" s="27" t="s">
        <v>149</v>
      </c>
    </row>
    <row r="16" spans="1:11" s="74" customFormat="1" ht="18.75" customHeight="1">
      <c r="A16" s="392" t="s">
        <v>22</v>
      </c>
      <c r="B16" s="492">
        <v>21</v>
      </c>
      <c r="C16" s="492">
        <v>11</v>
      </c>
      <c r="D16" s="492">
        <v>32</v>
      </c>
      <c r="E16" s="492">
        <v>0</v>
      </c>
      <c r="F16" s="492">
        <v>0</v>
      </c>
      <c r="G16" s="492">
        <v>0</v>
      </c>
      <c r="H16" s="492">
        <f t="shared" si="0"/>
        <v>21</v>
      </c>
      <c r="I16" s="492">
        <f t="shared" si="1"/>
        <v>11</v>
      </c>
      <c r="J16" s="492">
        <f t="shared" si="2"/>
        <v>32</v>
      </c>
      <c r="K16" s="27" t="s">
        <v>150</v>
      </c>
    </row>
    <row r="17" spans="1:11" s="74" customFormat="1" ht="18.75" customHeight="1">
      <c r="A17" s="400" t="s">
        <v>23</v>
      </c>
      <c r="B17" s="492">
        <v>79</v>
      </c>
      <c r="C17" s="492">
        <v>116</v>
      </c>
      <c r="D17" s="492">
        <v>195</v>
      </c>
      <c r="E17" s="492">
        <v>0</v>
      </c>
      <c r="F17" s="492">
        <v>0</v>
      </c>
      <c r="G17" s="492">
        <v>0</v>
      </c>
      <c r="H17" s="492">
        <f t="shared" si="0"/>
        <v>79</v>
      </c>
      <c r="I17" s="492">
        <f t="shared" si="1"/>
        <v>116</v>
      </c>
      <c r="J17" s="492">
        <f t="shared" si="2"/>
        <v>195</v>
      </c>
      <c r="K17" s="71" t="s">
        <v>151</v>
      </c>
    </row>
    <row r="18" spans="1:11" s="74" customFormat="1" ht="18.75" customHeight="1">
      <c r="A18" s="214" t="s">
        <v>469</v>
      </c>
      <c r="B18" s="492">
        <v>49</v>
      </c>
      <c r="C18" s="492">
        <v>32</v>
      </c>
      <c r="D18" s="492">
        <v>81</v>
      </c>
      <c r="E18" s="967">
        <v>0</v>
      </c>
      <c r="F18" s="967">
        <v>0</v>
      </c>
      <c r="G18" s="967">
        <v>0</v>
      </c>
      <c r="H18" s="967">
        <f t="shared" si="0"/>
        <v>49</v>
      </c>
      <c r="I18" s="967">
        <f t="shared" si="1"/>
        <v>32</v>
      </c>
      <c r="J18" s="967">
        <f t="shared" si="2"/>
        <v>81</v>
      </c>
      <c r="K18" s="71" t="s">
        <v>501</v>
      </c>
    </row>
    <row r="19" spans="1:11" s="74" customFormat="1" ht="18.75" customHeight="1">
      <c r="A19" s="214" t="s">
        <v>24</v>
      </c>
      <c r="B19" s="492">
        <v>214</v>
      </c>
      <c r="C19" s="492">
        <v>133</v>
      </c>
      <c r="D19" s="492">
        <v>347</v>
      </c>
      <c r="E19" s="967">
        <v>0</v>
      </c>
      <c r="F19" s="967">
        <v>0</v>
      </c>
      <c r="G19" s="967">
        <v>0</v>
      </c>
      <c r="H19" s="967">
        <f t="shared" si="0"/>
        <v>214</v>
      </c>
      <c r="I19" s="967">
        <f t="shared" si="1"/>
        <v>133</v>
      </c>
      <c r="J19" s="967">
        <f t="shared" si="2"/>
        <v>347</v>
      </c>
      <c r="K19" s="27" t="s">
        <v>166</v>
      </c>
    </row>
    <row r="20" spans="1:11" s="74" customFormat="1" ht="18.75" customHeight="1">
      <c r="A20" s="214" t="s">
        <v>2</v>
      </c>
      <c r="B20" s="492">
        <v>365</v>
      </c>
      <c r="C20" s="492">
        <v>225</v>
      </c>
      <c r="D20" s="492">
        <v>590</v>
      </c>
      <c r="E20" s="967">
        <v>0</v>
      </c>
      <c r="F20" s="967">
        <v>0</v>
      </c>
      <c r="G20" s="967">
        <v>0</v>
      </c>
      <c r="H20" s="967">
        <f t="shared" ref="H20:J24" si="3">SUM(E20,B20)</f>
        <v>365</v>
      </c>
      <c r="I20" s="967">
        <f t="shared" si="3"/>
        <v>225</v>
      </c>
      <c r="J20" s="967">
        <f t="shared" si="3"/>
        <v>590</v>
      </c>
      <c r="K20" s="27" t="s">
        <v>649</v>
      </c>
    </row>
    <row r="21" spans="1:11" s="74" customFormat="1" ht="18.75" customHeight="1">
      <c r="A21" s="214" t="s">
        <v>54</v>
      </c>
      <c r="B21" s="492">
        <v>154</v>
      </c>
      <c r="C21" s="492">
        <v>78</v>
      </c>
      <c r="D21" s="492">
        <v>232</v>
      </c>
      <c r="E21" s="967">
        <v>0</v>
      </c>
      <c r="F21" s="967">
        <v>0</v>
      </c>
      <c r="G21" s="967">
        <v>0</v>
      </c>
      <c r="H21" s="967">
        <f t="shared" si="3"/>
        <v>154</v>
      </c>
      <c r="I21" s="967">
        <f t="shared" si="3"/>
        <v>78</v>
      </c>
      <c r="J21" s="967">
        <f t="shared" si="3"/>
        <v>232</v>
      </c>
      <c r="K21" s="27" t="s">
        <v>648</v>
      </c>
    </row>
    <row r="22" spans="1:11" s="74" customFormat="1" ht="18.75" customHeight="1">
      <c r="A22" s="335" t="s">
        <v>467</v>
      </c>
      <c r="B22" s="492">
        <v>34</v>
      </c>
      <c r="C22" s="492">
        <v>89</v>
      </c>
      <c r="D22" s="492">
        <v>123</v>
      </c>
      <c r="E22" s="967">
        <v>0</v>
      </c>
      <c r="F22" s="967">
        <v>0</v>
      </c>
      <c r="G22" s="967">
        <v>0</v>
      </c>
      <c r="H22" s="967">
        <f t="shared" si="3"/>
        <v>34</v>
      </c>
      <c r="I22" s="967">
        <f t="shared" si="3"/>
        <v>89</v>
      </c>
      <c r="J22" s="967">
        <f t="shared" si="3"/>
        <v>123</v>
      </c>
      <c r="K22" s="71" t="s">
        <v>500</v>
      </c>
    </row>
    <row r="23" spans="1:11" s="74" customFormat="1" ht="18.75" customHeight="1">
      <c r="A23" s="214" t="s">
        <v>5</v>
      </c>
      <c r="B23" s="492">
        <v>0</v>
      </c>
      <c r="C23" s="492">
        <v>275</v>
      </c>
      <c r="D23" s="492">
        <v>275</v>
      </c>
      <c r="E23" s="967">
        <v>0</v>
      </c>
      <c r="F23" s="967">
        <v>0</v>
      </c>
      <c r="G23" s="967">
        <v>0</v>
      </c>
      <c r="H23" s="967">
        <f t="shared" si="3"/>
        <v>0</v>
      </c>
      <c r="I23" s="967">
        <f t="shared" si="3"/>
        <v>275</v>
      </c>
      <c r="J23" s="967">
        <f t="shared" si="3"/>
        <v>275</v>
      </c>
      <c r="K23" s="27" t="s">
        <v>154</v>
      </c>
    </row>
    <row r="24" spans="1:11" s="74" customFormat="1" ht="18.75" customHeight="1">
      <c r="A24" s="214" t="s">
        <v>247</v>
      </c>
      <c r="B24" s="492">
        <v>77</v>
      </c>
      <c r="C24" s="492">
        <v>13</v>
      </c>
      <c r="D24" s="492">
        <v>90</v>
      </c>
      <c r="E24" s="967">
        <v>0</v>
      </c>
      <c r="F24" s="967">
        <v>0</v>
      </c>
      <c r="G24" s="967">
        <v>0</v>
      </c>
      <c r="H24" s="967">
        <f t="shared" si="3"/>
        <v>77</v>
      </c>
      <c r="I24" s="967">
        <f t="shared" si="3"/>
        <v>13</v>
      </c>
      <c r="J24" s="967">
        <f t="shared" si="3"/>
        <v>90</v>
      </c>
      <c r="K24" s="71" t="s">
        <v>451</v>
      </c>
    </row>
    <row r="25" spans="1:11" s="74" customFormat="1" ht="18.75" customHeight="1">
      <c r="A25" s="214" t="s">
        <v>277</v>
      </c>
      <c r="B25" s="492">
        <v>111</v>
      </c>
      <c r="C25" s="492">
        <v>12</v>
      </c>
      <c r="D25" s="492">
        <v>123</v>
      </c>
      <c r="E25" s="967">
        <v>0</v>
      </c>
      <c r="F25" s="967">
        <v>0</v>
      </c>
      <c r="G25" s="967">
        <v>0</v>
      </c>
      <c r="H25" s="967">
        <f t="shared" si="0"/>
        <v>111</v>
      </c>
      <c r="I25" s="967">
        <f t="shared" si="1"/>
        <v>12</v>
      </c>
      <c r="J25" s="967">
        <f t="shared" si="2"/>
        <v>123</v>
      </c>
      <c r="K25" s="164" t="s">
        <v>278</v>
      </c>
    </row>
    <row r="26" spans="1:11" s="74" customFormat="1" ht="18.75" customHeight="1">
      <c r="A26" s="214" t="s">
        <v>25</v>
      </c>
      <c r="B26" s="492">
        <v>255</v>
      </c>
      <c r="C26" s="492">
        <v>92</v>
      </c>
      <c r="D26" s="492">
        <v>347</v>
      </c>
      <c r="E26" s="967">
        <v>0</v>
      </c>
      <c r="F26" s="967">
        <v>0</v>
      </c>
      <c r="G26" s="967">
        <v>0</v>
      </c>
      <c r="H26" s="967">
        <f t="shared" si="0"/>
        <v>255</v>
      </c>
      <c r="I26" s="967">
        <f t="shared" si="1"/>
        <v>92</v>
      </c>
      <c r="J26" s="967">
        <f t="shared" si="2"/>
        <v>347</v>
      </c>
      <c r="K26" s="27" t="s">
        <v>274</v>
      </c>
    </row>
    <row r="27" spans="1:11" s="74" customFormat="1" ht="18.75" customHeight="1" thickBot="1">
      <c r="A27" s="75" t="s">
        <v>28</v>
      </c>
      <c r="B27" s="495">
        <v>462</v>
      </c>
      <c r="C27" s="495">
        <v>115</v>
      </c>
      <c r="D27" s="495">
        <v>577</v>
      </c>
      <c r="E27" s="495">
        <v>0</v>
      </c>
      <c r="F27" s="495">
        <v>0</v>
      </c>
      <c r="G27" s="495">
        <v>0</v>
      </c>
      <c r="H27" s="495">
        <f>SUM(B27,E27)</f>
        <v>462</v>
      </c>
      <c r="I27" s="495">
        <f>SUM(C27,F27)</f>
        <v>115</v>
      </c>
      <c r="J27" s="495">
        <f>SUM(D27,G27)</f>
        <v>577</v>
      </c>
      <c r="K27" s="76" t="s">
        <v>157</v>
      </c>
    </row>
    <row r="28" spans="1:11" ht="16.5" customHeight="1" thickTop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6"/>
    </row>
    <row r="29" spans="1:11" ht="16.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40"/>
    </row>
    <row r="30" spans="1:11" ht="16.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40"/>
    </row>
    <row r="31" spans="1:11" s="66" customFormat="1" ht="20.25" customHeight="1" thickBot="1">
      <c r="A31" s="14" t="s">
        <v>799</v>
      </c>
      <c r="B31" s="334"/>
      <c r="C31" s="334"/>
      <c r="D31" s="334"/>
      <c r="E31" s="334"/>
      <c r="F31" s="334"/>
      <c r="G31" s="334"/>
      <c r="H31" s="334"/>
      <c r="I31" s="327"/>
      <c r="J31" s="304"/>
      <c r="K31" s="328" t="s">
        <v>800</v>
      </c>
    </row>
    <row r="32" spans="1:11" ht="18.75" customHeight="1" thickTop="1">
      <c r="A32" s="1079" t="s">
        <v>14</v>
      </c>
      <c r="B32" s="1085" t="s">
        <v>6</v>
      </c>
      <c r="C32" s="1085"/>
      <c r="D32" s="1085"/>
      <c r="E32" s="1085" t="s">
        <v>7</v>
      </c>
      <c r="F32" s="1085"/>
      <c r="G32" s="1085"/>
      <c r="H32" s="1085" t="s">
        <v>8</v>
      </c>
      <c r="I32" s="1085"/>
      <c r="J32" s="1085"/>
      <c r="K32" s="1086" t="s">
        <v>163</v>
      </c>
    </row>
    <row r="33" spans="1:11" ht="18.75" customHeight="1">
      <c r="A33" s="1080"/>
      <c r="B33" s="1089" t="s">
        <v>231</v>
      </c>
      <c r="C33" s="1089"/>
      <c r="D33" s="1089"/>
      <c r="E33" s="1089" t="s">
        <v>127</v>
      </c>
      <c r="F33" s="1089"/>
      <c r="G33" s="1089"/>
      <c r="H33" s="1089" t="s">
        <v>128</v>
      </c>
      <c r="I33" s="1089"/>
      <c r="J33" s="1089"/>
      <c r="K33" s="1087"/>
    </row>
    <row r="34" spans="1:11" ht="18.75" customHeight="1">
      <c r="A34" s="1080"/>
      <c r="B34" s="293" t="s">
        <v>235</v>
      </c>
      <c r="C34" s="293" t="s">
        <v>267</v>
      </c>
      <c r="D34" s="292" t="s">
        <v>241</v>
      </c>
      <c r="E34" s="293" t="s">
        <v>235</v>
      </c>
      <c r="F34" s="293" t="s">
        <v>267</v>
      </c>
      <c r="G34" s="292" t="s">
        <v>241</v>
      </c>
      <c r="H34" s="293" t="s">
        <v>235</v>
      </c>
      <c r="I34" s="293" t="s">
        <v>267</v>
      </c>
      <c r="J34" s="292" t="s">
        <v>241</v>
      </c>
      <c r="K34" s="1087"/>
    </row>
    <row r="35" spans="1:11" ht="18.75" customHeight="1" thickBot="1">
      <c r="A35" s="1081"/>
      <c r="B35" s="215" t="s">
        <v>238</v>
      </c>
      <c r="C35" s="215" t="s">
        <v>239</v>
      </c>
      <c r="D35" s="215" t="s">
        <v>240</v>
      </c>
      <c r="E35" s="215" t="s">
        <v>238</v>
      </c>
      <c r="F35" s="215" t="s">
        <v>239</v>
      </c>
      <c r="G35" s="215" t="s">
        <v>240</v>
      </c>
      <c r="H35" s="215" t="s">
        <v>238</v>
      </c>
      <c r="I35" s="215" t="s">
        <v>239</v>
      </c>
      <c r="J35" s="215" t="s">
        <v>240</v>
      </c>
      <c r="K35" s="1088"/>
    </row>
    <row r="36" spans="1:11" s="74" customFormat="1" ht="22.5" customHeight="1">
      <c r="A36" s="214" t="s">
        <v>63</v>
      </c>
      <c r="B36" s="492">
        <v>58</v>
      </c>
      <c r="C36" s="492">
        <v>23</v>
      </c>
      <c r="D36" s="492">
        <v>81</v>
      </c>
      <c r="E36" s="492">
        <v>0</v>
      </c>
      <c r="F36" s="492">
        <v>0</v>
      </c>
      <c r="G36" s="492">
        <v>0</v>
      </c>
      <c r="H36" s="492">
        <f t="shared" ref="H36:J37" si="4">SUM(B36,E36)</f>
        <v>58</v>
      </c>
      <c r="I36" s="492">
        <f t="shared" si="4"/>
        <v>23</v>
      </c>
      <c r="J36" s="492">
        <f t="shared" si="4"/>
        <v>81</v>
      </c>
      <c r="K36" s="213" t="s">
        <v>442</v>
      </c>
    </row>
    <row r="37" spans="1:11" s="74" customFormat="1" ht="22.5" customHeight="1">
      <c r="A37" s="220" t="s">
        <v>64</v>
      </c>
      <c r="B37" s="492">
        <v>136</v>
      </c>
      <c r="C37" s="492">
        <v>81</v>
      </c>
      <c r="D37" s="492">
        <v>217</v>
      </c>
      <c r="E37" s="492">
        <v>0</v>
      </c>
      <c r="F37" s="492">
        <v>0</v>
      </c>
      <c r="G37" s="492">
        <v>0</v>
      </c>
      <c r="H37" s="492">
        <f t="shared" si="4"/>
        <v>136</v>
      </c>
      <c r="I37" s="492">
        <f t="shared" si="4"/>
        <v>81</v>
      </c>
      <c r="J37" s="492">
        <f t="shared" si="4"/>
        <v>217</v>
      </c>
      <c r="K37" s="143" t="s">
        <v>169</v>
      </c>
    </row>
    <row r="38" spans="1:11" s="74" customFormat="1" ht="22.5" customHeight="1">
      <c r="A38" s="214" t="s">
        <v>11</v>
      </c>
      <c r="B38" s="492">
        <f>SUM(B9:B27,B36:B37)</f>
        <v>2404</v>
      </c>
      <c r="C38" s="492">
        <f>SUM(C9:C27,C36:C37)</f>
        <v>1620</v>
      </c>
      <c r="D38" s="492">
        <f>SUM(D9:D27,D36:D37)</f>
        <v>4024</v>
      </c>
      <c r="E38" s="492">
        <v>0</v>
      </c>
      <c r="F38" s="492">
        <v>0</v>
      </c>
      <c r="G38" s="492">
        <v>0</v>
      </c>
      <c r="H38" s="492">
        <f>SUM(H9:H27,H36:H37)</f>
        <v>2404</v>
      </c>
      <c r="I38" s="492">
        <f>SUM(I9:I27,I36:I37)</f>
        <v>1620</v>
      </c>
      <c r="J38" s="492">
        <f>SUM(J9:J27,J36:J37)</f>
        <v>4024</v>
      </c>
      <c r="K38" s="213" t="s">
        <v>194</v>
      </c>
    </row>
    <row r="39" spans="1:11" ht="18.75" customHeight="1">
      <c r="A39" s="400" t="s">
        <v>12</v>
      </c>
      <c r="B39" s="492"/>
      <c r="C39" s="492"/>
      <c r="D39" s="492"/>
      <c r="E39" s="492"/>
      <c r="F39" s="492"/>
      <c r="G39" s="492"/>
      <c r="H39" s="492"/>
      <c r="I39" s="492"/>
      <c r="J39" s="492"/>
      <c r="K39" s="143" t="s">
        <v>170</v>
      </c>
    </row>
    <row r="40" spans="1:11" ht="18.75" customHeight="1">
      <c r="A40" s="392" t="s">
        <v>19</v>
      </c>
      <c r="B40" s="492">
        <v>16</v>
      </c>
      <c r="C40" s="492">
        <v>89</v>
      </c>
      <c r="D40" s="492">
        <v>105</v>
      </c>
      <c r="E40" s="492">
        <v>0</v>
      </c>
      <c r="F40" s="492">
        <v>0</v>
      </c>
      <c r="G40" s="492">
        <v>0</v>
      </c>
      <c r="H40" s="492">
        <f>SUM(E40,B40)</f>
        <v>16</v>
      </c>
      <c r="I40" s="492">
        <f>SUM(F40,C40)</f>
        <v>89</v>
      </c>
      <c r="J40" s="492">
        <f>SUM(H40:I40)</f>
        <v>105</v>
      </c>
      <c r="K40" s="230" t="s">
        <v>146</v>
      </c>
    </row>
    <row r="41" spans="1:11" ht="22.5" customHeight="1">
      <c r="A41" s="400" t="s">
        <v>469</v>
      </c>
      <c r="B41" s="492">
        <v>25</v>
      </c>
      <c r="C41" s="492">
        <v>7</v>
      </c>
      <c r="D41" s="492">
        <v>32</v>
      </c>
      <c r="E41" s="492">
        <v>0</v>
      </c>
      <c r="F41" s="492">
        <v>0</v>
      </c>
      <c r="G41" s="492">
        <v>0</v>
      </c>
      <c r="H41" s="492">
        <f t="shared" ref="H41:H52" si="5">SUM(E41,B41)</f>
        <v>25</v>
      </c>
      <c r="I41" s="492">
        <f t="shared" ref="I41:I52" si="6">SUM(F41,C41)</f>
        <v>7</v>
      </c>
      <c r="J41" s="492">
        <f t="shared" ref="J41:J52" si="7">SUM(H41:I41)</f>
        <v>32</v>
      </c>
      <c r="K41" s="143" t="s">
        <v>501</v>
      </c>
    </row>
    <row r="42" spans="1:11" ht="22.5" customHeight="1">
      <c r="A42" s="212" t="s">
        <v>24</v>
      </c>
      <c r="B42" s="492">
        <v>215</v>
      </c>
      <c r="C42" s="492">
        <v>59</v>
      </c>
      <c r="D42" s="492">
        <v>274</v>
      </c>
      <c r="E42" s="492">
        <v>0</v>
      </c>
      <c r="F42" s="492">
        <v>0</v>
      </c>
      <c r="G42" s="492">
        <v>0</v>
      </c>
      <c r="H42" s="492">
        <f t="shared" si="5"/>
        <v>215</v>
      </c>
      <c r="I42" s="492">
        <f t="shared" si="6"/>
        <v>59</v>
      </c>
      <c r="J42" s="492">
        <f t="shared" si="7"/>
        <v>274</v>
      </c>
      <c r="K42" s="230" t="s">
        <v>166</v>
      </c>
    </row>
    <row r="43" spans="1:11" ht="22.5" customHeight="1">
      <c r="A43" s="214" t="s">
        <v>2</v>
      </c>
      <c r="B43" s="492">
        <v>169</v>
      </c>
      <c r="C43" s="492">
        <v>79</v>
      </c>
      <c r="D43" s="492">
        <v>248</v>
      </c>
      <c r="E43" s="492">
        <v>0</v>
      </c>
      <c r="F43" s="492">
        <v>0</v>
      </c>
      <c r="G43" s="492">
        <v>0</v>
      </c>
      <c r="H43" s="492">
        <f t="shared" si="5"/>
        <v>169</v>
      </c>
      <c r="I43" s="492">
        <f t="shared" si="6"/>
        <v>79</v>
      </c>
      <c r="J43" s="492">
        <f t="shared" si="7"/>
        <v>248</v>
      </c>
      <c r="K43" s="143" t="s">
        <v>649</v>
      </c>
    </row>
    <row r="44" spans="1:11" ht="22.5" customHeight="1">
      <c r="A44" s="214" t="s">
        <v>54</v>
      </c>
      <c r="B44" s="492">
        <v>114</v>
      </c>
      <c r="C44" s="492">
        <v>35</v>
      </c>
      <c r="D44" s="492">
        <v>149</v>
      </c>
      <c r="E44" s="492">
        <v>0</v>
      </c>
      <c r="F44" s="492">
        <v>0</v>
      </c>
      <c r="G44" s="492">
        <v>0</v>
      </c>
      <c r="H44" s="492">
        <f t="shared" si="5"/>
        <v>114</v>
      </c>
      <c r="I44" s="492">
        <f t="shared" si="6"/>
        <v>35</v>
      </c>
      <c r="J44" s="492">
        <f t="shared" si="7"/>
        <v>149</v>
      </c>
      <c r="K44" s="230" t="s">
        <v>648</v>
      </c>
    </row>
    <row r="45" spans="1:11" s="74" customFormat="1" ht="22.5" customHeight="1">
      <c r="A45" s="214" t="s">
        <v>5</v>
      </c>
      <c r="B45" s="492">
        <v>0</v>
      </c>
      <c r="C45" s="492">
        <v>37</v>
      </c>
      <c r="D45" s="492">
        <v>37</v>
      </c>
      <c r="E45" s="492">
        <v>0</v>
      </c>
      <c r="F45" s="492">
        <v>0</v>
      </c>
      <c r="G45" s="492">
        <v>0</v>
      </c>
      <c r="H45" s="492">
        <f t="shared" si="5"/>
        <v>0</v>
      </c>
      <c r="I45" s="492">
        <f t="shared" si="6"/>
        <v>37</v>
      </c>
      <c r="J45" s="492">
        <f t="shared" si="7"/>
        <v>37</v>
      </c>
      <c r="K45" s="143" t="s">
        <v>154</v>
      </c>
    </row>
    <row r="46" spans="1:11" s="74" customFormat="1" ht="22.5" customHeight="1">
      <c r="A46" s="392" t="s">
        <v>277</v>
      </c>
      <c r="B46" s="492">
        <v>93</v>
      </c>
      <c r="C46" s="492">
        <v>10</v>
      </c>
      <c r="D46" s="492">
        <v>103</v>
      </c>
      <c r="E46" s="492">
        <v>0</v>
      </c>
      <c r="F46" s="492">
        <v>0</v>
      </c>
      <c r="G46" s="492">
        <v>0</v>
      </c>
      <c r="H46" s="492">
        <f t="shared" si="5"/>
        <v>93</v>
      </c>
      <c r="I46" s="492">
        <f t="shared" si="6"/>
        <v>10</v>
      </c>
      <c r="J46" s="492">
        <f t="shared" si="7"/>
        <v>103</v>
      </c>
      <c r="K46" s="230" t="s">
        <v>278</v>
      </c>
    </row>
    <row r="47" spans="1:11" ht="22.5" customHeight="1">
      <c r="A47" s="214" t="s">
        <v>25</v>
      </c>
      <c r="B47" s="492">
        <v>67</v>
      </c>
      <c r="C47" s="492">
        <v>18</v>
      </c>
      <c r="D47" s="492">
        <v>85</v>
      </c>
      <c r="E47" s="492">
        <v>0</v>
      </c>
      <c r="F47" s="492">
        <v>0</v>
      </c>
      <c r="G47" s="492">
        <v>0</v>
      </c>
      <c r="H47" s="492">
        <f t="shared" si="5"/>
        <v>67</v>
      </c>
      <c r="I47" s="492">
        <f t="shared" si="6"/>
        <v>18</v>
      </c>
      <c r="J47" s="492">
        <f t="shared" si="7"/>
        <v>85</v>
      </c>
      <c r="K47" s="143" t="s">
        <v>274</v>
      </c>
    </row>
    <row r="48" spans="1:11" ht="22.5" customHeight="1">
      <c r="A48" s="392" t="s">
        <v>28</v>
      </c>
      <c r="B48" s="492">
        <v>262</v>
      </c>
      <c r="C48" s="492">
        <v>33</v>
      </c>
      <c r="D48" s="492">
        <v>295</v>
      </c>
      <c r="E48" s="492">
        <v>0</v>
      </c>
      <c r="F48" s="492">
        <v>0</v>
      </c>
      <c r="G48" s="492">
        <v>0</v>
      </c>
      <c r="H48" s="492">
        <f t="shared" si="5"/>
        <v>262</v>
      </c>
      <c r="I48" s="492">
        <f t="shared" si="6"/>
        <v>33</v>
      </c>
      <c r="J48" s="492">
        <f t="shared" si="7"/>
        <v>295</v>
      </c>
      <c r="K48" s="230" t="s">
        <v>157</v>
      </c>
    </row>
    <row r="49" spans="1:11" s="74" customFormat="1" ht="22.5" customHeight="1">
      <c r="A49" s="214" t="s">
        <v>63</v>
      </c>
      <c r="B49" s="492">
        <v>10</v>
      </c>
      <c r="C49" s="492">
        <v>0</v>
      </c>
      <c r="D49" s="492">
        <v>10</v>
      </c>
      <c r="E49" s="492">
        <v>0</v>
      </c>
      <c r="F49" s="492">
        <v>0</v>
      </c>
      <c r="G49" s="492">
        <v>0</v>
      </c>
      <c r="H49" s="492">
        <f t="shared" si="5"/>
        <v>10</v>
      </c>
      <c r="I49" s="492">
        <f t="shared" si="6"/>
        <v>0</v>
      </c>
      <c r="J49" s="492">
        <f t="shared" si="7"/>
        <v>10</v>
      </c>
      <c r="K49" s="143" t="s">
        <v>456</v>
      </c>
    </row>
    <row r="50" spans="1:11" ht="22.5" customHeight="1">
      <c r="A50" s="214" t="s">
        <v>64</v>
      </c>
      <c r="B50" s="492">
        <v>44</v>
      </c>
      <c r="C50" s="492">
        <v>12</v>
      </c>
      <c r="D50" s="492">
        <v>56</v>
      </c>
      <c r="E50" s="492">
        <v>0</v>
      </c>
      <c r="F50" s="492">
        <v>0</v>
      </c>
      <c r="G50" s="492">
        <v>0</v>
      </c>
      <c r="H50" s="492">
        <f t="shared" si="5"/>
        <v>44</v>
      </c>
      <c r="I50" s="492">
        <f t="shared" si="6"/>
        <v>12</v>
      </c>
      <c r="J50" s="492">
        <f t="shared" si="7"/>
        <v>56</v>
      </c>
      <c r="K50" s="32" t="s">
        <v>169</v>
      </c>
    </row>
    <row r="51" spans="1:11" ht="22.5" customHeight="1" thickBot="1">
      <c r="A51" s="216" t="s">
        <v>13</v>
      </c>
      <c r="B51" s="492">
        <f>SUM(B40:B50)</f>
        <v>1015</v>
      </c>
      <c r="C51" s="492">
        <f t="shared" ref="C51:J51" si="8">SUM(C40:C50)</f>
        <v>379</v>
      </c>
      <c r="D51" s="492">
        <f t="shared" si="8"/>
        <v>1394</v>
      </c>
      <c r="E51" s="492">
        <f t="shared" si="8"/>
        <v>0</v>
      </c>
      <c r="F51" s="492">
        <f t="shared" si="8"/>
        <v>0</v>
      </c>
      <c r="G51" s="492">
        <f t="shared" si="8"/>
        <v>0</v>
      </c>
      <c r="H51" s="492">
        <f t="shared" si="8"/>
        <v>1015</v>
      </c>
      <c r="I51" s="492">
        <f t="shared" si="8"/>
        <v>379</v>
      </c>
      <c r="J51" s="492">
        <f t="shared" si="8"/>
        <v>1394</v>
      </c>
      <c r="K51" s="205" t="s">
        <v>171</v>
      </c>
    </row>
    <row r="52" spans="1:11" ht="22.5" customHeight="1" thickBot="1">
      <c r="A52" s="294" t="s">
        <v>78</v>
      </c>
      <c r="B52" s="480">
        <f>SUM(B38,B51)</f>
        <v>3419</v>
      </c>
      <c r="C52" s="480">
        <f>SUM(C38,C51)</f>
        <v>1999</v>
      </c>
      <c r="D52" s="480">
        <f>SUM(D38,D51)</f>
        <v>5418</v>
      </c>
      <c r="E52" s="480">
        <v>0</v>
      </c>
      <c r="F52" s="480">
        <v>0</v>
      </c>
      <c r="G52" s="480">
        <v>0</v>
      </c>
      <c r="H52" s="480">
        <f t="shared" si="5"/>
        <v>3419</v>
      </c>
      <c r="I52" s="480">
        <f t="shared" si="6"/>
        <v>1999</v>
      </c>
      <c r="J52" s="480">
        <f t="shared" si="7"/>
        <v>5418</v>
      </c>
      <c r="K52" s="301" t="s">
        <v>512</v>
      </c>
    </row>
    <row r="53" spans="1:11" ht="16.5" thickTop="1">
      <c r="A53" s="26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15.75">
      <c r="A54" s="26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15.75">
      <c r="A55" s="26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15.75">
      <c r="A56" s="26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ht="15.75">
      <c r="A57" s="26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15.75">
      <c r="A58" s="4"/>
    </row>
    <row r="59" spans="1:11" ht="15.75">
      <c r="A59" s="4"/>
    </row>
    <row r="60" spans="1:11" ht="15.75">
      <c r="A60" s="4"/>
    </row>
    <row r="61" spans="1:11" ht="15.75">
      <c r="A61" s="4"/>
    </row>
    <row r="62" spans="1:11" ht="15.75">
      <c r="A62" s="4"/>
    </row>
    <row r="63" spans="1:11" ht="15.75">
      <c r="A63" s="4"/>
    </row>
    <row r="64" spans="1:11" ht="15.75">
      <c r="A64" s="4"/>
    </row>
    <row r="65" spans="1:1" ht="15.75">
      <c r="A65" s="4"/>
    </row>
    <row r="66" spans="1:1" ht="15.75">
      <c r="A66" s="4"/>
    </row>
    <row r="67" spans="1:1" ht="15.75">
      <c r="A67" s="4"/>
    </row>
    <row r="68" spans="1:1" ht="15.75">
      <c r="A68" s="4"/>
    </row>
    <row r="69" spans="1:1" ht="15.75">
      <c r="A69" s="4"/>
    </row>
    <row r="70" spans="1:1" ht="15.75">
      <c r="A70" s="4"/>
    </row>
    <row r="71" spans="1:1" ht="15.75">
      <c r="A71" s="4"/>
    </row>
    <row r="72" spans="1:1" ht="15.75">
      <c r="A72" s="4"/>
    </row>
    <row r="73" spans="1:1" ht="15.75">
      <c r="A73" s="4"/>
    </row>
    <row r="74" spans="1:1" ht="15.75">
      <c r="A74" s="4"/>
    </row>
    <row r="75" spans="1:1" ht="15.75">
      <c r="A75" s="4"/>
    </row>
    <row r="100" spans="1:1">
      <c r="A100" s="3" t="s">
        <v>81</v>
      </c>
    </row>
    <row r="131" spans="1:1">
      <c r="A131" s="3" t="s">
        <v>82</v>
      </c>
    </row>
  </sheetData>
  <mergeCells count="19">
    <mergeCell ref="J3:K3"/>
    <mergeCell ref="A4:A7"/>
    <mergeCell ref="B4:D4"/>
    <mergeCell ref="E4:G4"/>
    <mergeCell ref="H4:J4"/>
    <mergeCell ref="H5:J5"/>
    <mergeCell ref="A1:K1"/>
    <mergeCell ref="A32:A35"/>
    <mergeCell ref="B32:D32"/>
    <mergeCell ref="E32:G32"/>
    <mergeCell ref="H32:J32"/>
    <mergeCell ref="A2:K2"/>
    <mergeCell ref="K4:K7"/>
    <mergeCell ref="B5:D5"/>
    <mergeCell ref="E5:G5"/>
    <mergeCell ref="K32:K35"/>
    <mergeCell ref="B33:D33"/>
    <mergeCell ref="E33:G33"/>
    <mergeCell ref="H33:J33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C9900"/>
  </sheetPr>
  <dimension ref="A1:K32"/>
  <sheetViews>
    <sheetView rightToLeft="1" view="pageBreakPreview" zoomScale="85" zoomScaleSheetLayoutView="85" workbookViewId="0">
      <selection activeCell="N16" sqref="N16"/>
    </sheetView>
  </sheetViews>
  <sheetFormatPr defaultRowHeight="12.75"/>
  <cols>
    <col min="1" max="1" width="32.85546875" customWidth="1"/>
    <col min="2" max="10" width="9.7109375" customWidth="1"/>
    <col min="11" max="11" width="32.7109375" customWidth="1"/>
    <col min="249" max="249" width="23.7109375" customWidth="1"/>
    <col min="250" max="251" width="9.28515625" customWidth="1"/>
    <col min="252" max="252" width="10.28515625" customWidth="1"/>
    <col min="253" max="253" width="9.85546875" customWidth="1"/>
    <col min="254" max="254" width="9.7109375" customWidth="1"/>
    <col min="255" max="255" width="10.42578125" customWidth="1"/>
    <col min="256" max="256" width="9.7109375" customWidth="1"/>
    <col min="257" max="257" width="10.28515625" customWidth="1"/>
    <col min="258" max="258" width="10.140625" customWidth="1"/>
    <col min="259" max="259" width="9.85546875" customWidth="1"/>
    <col min="260" max="260" width="9.140625" customWidth="1"/>
    <col min="261" max="261" width="10.85546875" customWidth="1"/>
    <col min="505" max="505" width="23.7109375" customWidth="1"/>
    <col min="506" max="507" width="9.28515625" customWidth="1"/>
    <col min="508" max="508" width="10.28515625" customWidth="1"/>
    <col min="509" max="509" width="9.85546875" customWidth="1"/>
    <col min="510" max="510" width="9.7109375" customWidth="1"/>
    <col min="511" max="511" width="10.42578125" customWidth="1"/>
    <col min="512" max="512" width="9.7109375" customWidth="1"/>
    <col min="513" max="513" width="10.28515625" customWidth="1"/>
    <col min="514" max="514" width="10.140625" customWidth="1"/>
    <col min="515" max="515" width="9.85546875" customWidth="1"/>
    <col min="516" max="516" width="9.140625" customWidth="1"/>
    <col min="517" max="517" width="10.85546875" customWidth="1"/>
    <col min="761" max="761" width="23.7109375" customWidth="1"/>
    <col min="762" max="763" width="9.28515625" customWidth="1"/>
    <col min="764" max="764" width="10.28515625" customWidth="1"/>
    <col min="765" max="765" width="9.85546875" customWidth="1"/>
    <col min="766" max="766" width="9.7109375" customWidth="1"/>
    <col min="767" max="767" width="10.42578125" customWidth="1"/>
    <col min="768" max="768" width="9.7109375" customWidth="1"/>
    <col min="769" max="769" width="10.28515625" customWidth="1"/>
    <col min="770" max="770" width="10.140625" customWidth="1"/>
    <col min="771" max="771" width="9.85546875" customWidth="1"/>
    <col min="772" max="772" width="9.140625" customWidth="1"/>
    <col min="773" max="773" width="10.85546875" customWidth="1"/>
    <col min="1017" max="1017" width="23.7109375" customWidth="1"/>
    <col min="1018" max="1019" width="9.28515625" customWidth="1"/>
    <col min="1020" max="1020" width="10.28515625" customWidth="1"/>
    <col min="1021" max="1021" width="9.85546875" customWidth="1"/>
    <col min="1022" max="1022" width="9.7109375" customWidth="1"/>
    <col min="1023" max="1023" width="10.42578125" customWidth="1"/>
    <col min="1024" max="1024" width="9.7109375" customWidth="1"/>
    <col min="1025" max="1025" width="10.28515625" customWidth="1"/>
    <col min="1026" max="1026" width="10.140625" customWidth="1"/>
    <col min="1027" max="1027" width="9.85546875" customWidth="1"/>
    <col min="1028" max="1028" width="9.140625" customWidth="1"/>
    <col min="1029" max="1029" width="10.85546875" customWidth="1"/>
    <col min="1273" max="1273" width="23.7109375" customWidth="1"/>
    <col min="1274" max="1275" width="9.28515625" customWidth="1"/>
    <col min="1276" max="1276" width="10.28515625" customWidth="1"/>
    <col min="1277" max="1277" width="9.85546875" customWidth="1"/>
    <col min="1278" max="1278" width="9.7109375" customWidth="1"/>
    <col min="1279" max="1279" width="10.42578125" customWidth="1"/>
    <col min="1280" max="1280" width="9.7109375" customWidth="1"/>
    <col min="1281" max="1281" width="10.28515625" customWidth="1"/>
    <col min="1282" max="1282" width="10.140625" customWidth="1"/>
    <col min="1283" max="1283" width="9.85546875" customWidth="1"/>
    <col min="1284" max="1284" width="9.140625" customWidth="1"/>
    <col min="1285" max="1285" width="10.85546875" customWidth="1"/>
    <col min="1529" max="1529" width="23.7109375" customWidth="1"/>
    <col min="1530" max="1531" width="9.28515625" customWidth="1"/>
    <col min="1532" max="1532" width="10.28515625" customWidth="1"/>
    <col min="1533" max="1533" width="9.85546875" customWidth="1"/>
    <col min="1534" max="1534" width="9.7109375" customWidth="1"/>
    <col min="1535" max="1535" width="10.42578125" customWidth="1"/>
    <col min="1536" max="1536" width="9.7109375" customWidth="1"/>
    <col min="1537" max="1537" width="10.28515625" customWidth="1"/>
    <col min="1538" max="1538" width="10.140625" customWidth="1"/>
    <col min="1539" max="1539" width="9.85546875" customWidth="1"/>
    <col min="1540" max="1540" width="9.140625" customWidth="1"/>
    <col min="1541" max="1541" width="10.85546875" customWidth="1"/>
    <col min="1785" max="1785" width="23.7109375" customWidth="1"/>
    <col min="1786" max="1787" width="9.28515625" customWidth="1"/>
    <col min="1788" max="1788" width="10.28515625" customWidth="1"/>
    <col min="1789" max="1789" width="9.85546875" customWidth="1"/>
    <col min="1790" max="1790" width="9.7109375" customWidth="1"/>
    <col min="1791" max="1791" width="10.42578125" customWidth="1"/>
    <col min="1792" max="1792" width="9.7109375" customWidth="1"/>
    <col min="1793" max="1793" width="10.28515625" customWidth="1"/>
    <col min="1794" max="1794" width="10.140625" customWidth="1"/>
    <col min="1795" max="1795" width="9.85546875" customWidth="1"/>
    <col min="1796" max="1796" width="9.140625" customWidth="1"/>
    <col min="1797" max="1797" width="10.85546875" customWidth="1"/>
    <col min="2041" max="2041" width="23.7109375" customWidth="1"/>
    <col min="2042" max="2043" width="9.28515625" customWidth="1"/>
    <col min="2044" max="2044" width="10.28515625" customWidth="1"/>
    <col min="2045" max="2045" width="9.85546875" customWidth="1"/>
    <col min="2046" max="2046" width="9.7109375" customWidth="1"/>
    <col min="2047" max="2047" width="10.42578125" customWidth="1"/>
    <col min="2048" max="2048" width="9.7109375" customWidth="1"/>
    <col min="2049" max="2049" width="10.28515625" customWidth="1"/>
    <col min="2050" max="2050" width="10.140625" customWidth="1"/>
    <col min="2051" max="2051" width="9.85546875" customWidth="1"/>
    <col min="2052" max="2052" width="9.140625" customWidth="1"/>
    <col min="2053" max="2053" width="10.85546875" customWidth="1"/>
    <col min="2297" max="2297" width="23.7109375" customWidth="1"/>
    <col min="2298" max="2299" width="9.28515625" customWidth="1"/>
    <col min="2300" max="2300" width="10.28515625" customWidth="1"/>
    <col min="2301" max="2301" width="9.85546875" customWidth="1"/>
    <col min="2302" max="2302" width="9.7109375" customWidth="1"/>
    <col min="2303" max="2303" width="10.42578125" customWidth="1"/>
    <col min="2304" max="2304" width="9.7109375" customWidth="1"/>
    <col min="2305" max="2305" width="10.28515625" customWidth="1"/>
    <col min="2306" max="2306" width="10.140625" customWidth="1"/>
    <col min="2307" max="2307" width="9.85546875" customWidth="1"/>
    <col min="2308" max="2308" width="9.140625" customWidth="1"/>
    <col min="2309" max="2309" width="10.85546875" customWidth="1"/>
    <col min="2553" max="2553" width="23.7109375" customWidth="1"/>
    <col min="2554" max="2555" width="9.28515625" customWidth="1"/>
    <col min="2556" max="2556" width="10.28515625" customWidth="1"/>
    <col min="2557" max="2557" width="9.85546875" customWidth="1"/>
    <col min="2558" max="2558" width="9.7109375" customWidth="1"/>
    <col min="2559" max="2559" width="10.42578125" customWidth="1"/>
    <col min="2560" max="2560" width="9.7109375" customWidth="1"/>
    <col min="2561" max="2561" width="10.28515625" customWidth="1"/>
    <col min="2562" max="2562" width="10.140625" customWidth="1"/>
    <col min="2563" max="2563" width="9.85546875" customWidth="1"/>
    <col min="2564" max="2564" width="9.140625" customWidth="1"/>
    <col min="2565" max="2565" width="10.85546875" customWidth="1"/>
    <col min="2809" max="2809" width="23.7109375" customWidth="1"/>
    <col min="2810" max="2811" width="9.28515625" customWidth="1"/>
    <col min="2812" max="2812" width="10.28515625" customWidth="1"/>
    <col min="2813" max="2813" width="9.85546875" customWidth="1"/>
    <col min="2814" max="2814" width="9.7109375" customWidth="1"/>
    <col min="2815" max="2815" width="10.42578125" customWidth="1"/>
    <col min="2816" max="2816" width="9.7109375" customWidth="1"/>
    <col min="2817" max="2817" width="10.28515625" customWidth="1"/>
    <col min="2818" max="2818" width="10.140625" customWidth="1"/>
    <col min="2819" max="2819" width="9.85546875" customWidth="1"/>
    <col min="2820" max="2820" width="9.140625" customWidth="1"/>
    <col min="2821" max="2821" width="10.85546875" customWidth="1"/>
    <col min="3065" max="3065" width="23.7109375" customWidth="1"/>
    <col min="3066" max="3067" width="9.28515625" customWidth="1"/>
    <col min="3068" max="3068" width="10.28515625" customWidth="1"/>
    <col min="3069" max="3069" width="9.85546875" customWidth="1"/>
    <col min="3070" max="3070" width="9.7109375" customWidth="1"/>
    <col min="3071" max="3071" width="10.42578125" customWidth="1"/>
    <col min="3072" max="3072" width="9.7109375" customWidth="1"/>
    <col min="3073" max="3073" width="10.28515625" customWidth="1"/>
    <col min="3074" max="3074" width="10.140625" customWidth="1"/>
    <col min="3075" max="3075" width="9.85546875" customWidth="1"/>
    <col min="3076" max="3076" width="9.140625" customWidth="1"/>
    <col min="3077" max="3077" width="10.85546875" customWidth="1"/>
    <col min="3321" max="3321" width="23.7109375" customWidth="1"/>
    <col min="3322" max="3323" width="9.28515625" customWidth="1"/>
    <col min="3324" max="3324" width="10.28515625" customWidth="1"/>
    <col min="3325" max="3325" width="9.85546875" customWidth="1"/>
    <col min="3326" max="3326" width="9.7109375" customWidth="1"/>
    <col min="3327" max="3327" width="10.42578125" customWidth="1"/>
    <col min="3328" max="3328" width="9.7109375" customWidth="1"/>
    <col min="3329" max="3329" width="10.28515625" customWidth="1"/>
    <col min="3330" max="3330" width="10.140625" customWidth="1"/>
    <col min="3331" max="3331" width="9.85546875" customWidth="1"/>
    <col min="3332" max="3332" width="9.140625" customWidth="1"/>
    <col min="3333" max="3333" width="10.85546875" customWidth="1"/>
    <col min="3577" max="3577" width="23.7109375" customWidth="1"/>
    <col min="3578" max="3579" width="9.28515625" customWidth="1"/>
    <col min="3580" max="3580" width="10.28515625" customWidth="1"/>
    <col min="3581" max="3581" width="9.85546875" customWidth="1"/>
    <col min="3582" max="3582" width="9.7109375" customWidth="1"/>
    <col min="3583" max="3583" width="10.42578125" customWidth="1"/>
    <col min="3584" max="3584" width="9.7109375" customWidth="1"/>
    <col min="3585" max="3585" width="10.28515625" customWidth="1"/>
    <col min="3586" max="3586" width="10.140625" customWidth="1"/>
    <col min="3587" max="3587" width="9.85546875" customWidth="1"/>
    <col min="3588" max="3588" width="9.140625" customWidth="1"/>
    <col min="3589" max="3589" width="10.85546875" customWidth="1"/>
    <col min="3833" max="3833" width="23.7109375" customWidth="1"/>
    <col min="3834" max="3835" width="9.28515625" customWidth="1"/>
    <col min="3836" max="3836" width="10.28515625" customWidth="1"/>
    <col min="3837" max="3837" width="9.85546875" customWidth="1"/>
    <col min="3838" max="3838" width="9.7109375" customWidth="1"/>
    <col min="3839" max="3839" width="10.42578125" customWidth="1"/>
    <col min="3840" max="3840" width="9.7109375" customWidth="1"/>
    <col min="3841" max="3841" width="10.28515625" customWidth="1"/>
    <col min="3842" max="3842" width="10.140625" customWidth="1"/>
    <col min="3843" max="3843" width="9.85546875" customWidth="1"/>
    <col min="3844" max="3844" width="9.140625" customWidth="1"/>
    <col min="3845" max="3845" width="10.85546875" customWidth="1"/>
    <col min="4089" max="4089" width="23.7109375" customWidth="1"/>
    <col min="4090" max="4091" width="9.28515625" customWidth="1"/>
    <col min="4092" max="4092" width="10.28515625" customWidth="1"/>
    <col min="4093" max="4093" width="9.85546875" customWidth="1"/>
    <col min="4094" max="4094" width="9.7109375" customWidth="1"/>
    <col min="4095" max="4095" width="10.42578125" customWidth="1"/>
    <col min="4096" max="4096" width="9.7109375" customWidth="1"/>
    <col min="4097" max="4097" width="10.28515625" customWidth="1"/>
    <col min="4098" max="4098" width="10.140625" customWidth="1"/>
    <col min="4099" max="4099" width="9.85546875" customWidth="1"/>
    <col min="4100" max="4100" width="9.140625" customWidth="1"/>
    <col min="4101" max="4101" width="10.85546875" customWidth="1"/>
    <col min="4345" max="4345" width="23.7109375" customWidth="1"/>
    <col min="4346" max="4347" width="9.28515625" customWidth="1"/>
    <col min="4348" max="4348" width="10.28515625" customWidth="1"/>
    <col min="4349" max="4349" width="9.85546875" customWidth="1"/>
    <col min="4350" max="4350" width="9.7109375" customWidth="1"/>
    <col min="4351" max="4351" width="10.42578125" customWidth="1"/>
    <col min="4352" max="4352" width="9.7109375" customWidth="1"/>
    <col min="4353" max="4353" width="10.28515625" customWidth="1"/>
    <col min="4354" max="4354" width="10.140625" customWidth="1"/>
    <col min="4355" max="4355" width="9.85546875" customWidth="1"/>
    <col min="4356" max="4356" width="9.140625" customWidth="1"/>
    <col min="4357" max="4357" width="10.85546875" customWidth="1"/>
    <col min="4601" max="4601" width="23.7109375" customWidth="1"/>
    <col min="4602" max="4603" width="9.28515625" customWidth="1"/>
    <col min="4604" max="4604" width="10.28515625" customWidth="1"/>
    <col min="4605" max="4605" width="9.85546875" customWidth="1"/>
    <col min="4606" max="4606" width="9.7109375" customWidth="1"/>
    <col min="4607" max="4607" width="10.42578125" customWidth="1"/>
    <col min="4608" max="4608" width="9.7109375" customWidth="1"/>
    <col min="4609" max="4609" width="10.28515625" customWidth="1"/>
    <col min="4610" max="4610" width="10.140625" customWidth="1"/>
    <col min="4611" max="4611" width="9.85546875" customWidth="1"/>
    <col min="4612" max="4612" width="9.140625" customWidth="1"/>
    <col min="4613" max="4613" width="10.85546875" customWidth="1"/>
    <col min="4857" max="4857" width="23.7109375" customWidth="1"/>
    <col min="4858" max="4859" width="9.28515625" customWidth="1"/>
    <col min="4860" max="4860" width="10.28515625" customWidth="1"/>
    <col min="4861" max="4861" width="9.85546875" customWidth="1"/>
    <col min="4862" max="4862" width="9.7109375" customWidth="1"/>
    <col min="4863" max="4863" width="10.42578125" customWidth="1"/>
    <col min="4864" max="4864" width="9.7109375" customWidth="1"/>
    <col min="4865" max="4865" width="10.28515625" customWidth="1"/>
    <col min="4866" max="4866" width="10.140625" customWidth="1"/>
    <col min="4867" max="4867" width="9.85546875" customWidth="1"/>
    <col min="4868" max="4868" width="9.140625" customWidth="1"/>
    <col min="4869" max="4869" width="10.85546875" customWidth="1"/>
    <col min="5113" max="5113" width="23.7109375" customWidth="1"/>
    <col min="5114" max="5115" width="9.28515625" customWidth="1"/>
    <col min="5116" max="5116" width="10.28515625" customWidth="1"/>
    <col min="5117" max="5117" width="9.85546875" customWidth="1"/>
    <col min="5118" max="5118" width="9.7109375" customWidth="1"/>
    <col min="5119" max="5119" width="10.42578125" customWidth="1"/>
    <col min="5120" max="5120" width="9.7109375" customWidth="1"/>
    <col min="5121" max="5121" width="10.28515625" customWidth="1"/>
    <col min="5122" max="5122" width="10.140625" customWidth="1"/>
    <col min="5123" max="5123" width="9.85546875" customWidth="1"/>
    <col min="5124" max="5124" width="9.140625" customWidth="1"/>
    <col min="5125" max="5125" width="10.85546875" customWidth="1"/>
    <col min="5369" max="5369" width="23.7109375" customWidth="1"/>
    <col min="5370" max="5371" width="9.28515625" customWidth="1"/>
    <col min="5372" max="5372" width="10.28515625" customWidth="1"/>
    <col min="5373" max="5373" width="9.85546875" customWidth="1"/>
    <col min="5374" max="5374" width="9.7109375" customWidth="1"/>
    <col min="5375" max="5375" width="10.42578125" customWidth="1"/>
    <col min="5376" max="5376" width="9.7109375" customWidth="1"/>
    <col min="5377" max="5377" width="10.28515625" customWidth="1"/>
    <col min="5378" max="5378" width="10.140625" customWidth="1"/>
    <col min="5379" max="5379" width="9.85546875" customWidth="1"/>
    <col min="5380" max="5380" width="9.140625" customWidth="1"/>
    <col min="5381" max="5381" width="10.85546875" customWidth="1"/>
    <col min="5625" max="5625" width="23.7109375" customWidth="1"/>
    <col min="5626" max="5627" width="9.28515625" customWidth="1"/>
    <col min="5628" max="5628" width="10.28515625" customWidth="1"/>
    <col min="5629" max="5629" width="9.85546875" customWidth="1"/>
    <col min="5630" max="5630" width="9.7109375" customWidth="1"/>
    <col min="5631" max="5631" width="10.42578125" customWidth="1"/>
    <col min="5632" max="5632" width="9.7109375" customWidth="1"/>
    <col min="5633" max="5633" width="10.28515625" customWidth="1"/>
    <col min="5634" max="5634" width="10.140625" customWidth="1"/>
    <col min="5635" max="5635" width="9.85546875" customWidth="1"/>
    <col min="5636" max="5636" width="9.140625" customWidth="1"/>
    <col min="5637" max="5637" width="10.85546875" customWidth="1"/>
    <col min="5881" max="5881" width="23.7109375" customWidth="1"/>
    <col min="5882" max="5883" width="9.28515625" customWidth="1"/>
    <col min="5884" max="5884" width="10.28515625" customWidth="1"/>
    <col min="5885" max="5885" width="9.85546875" customWidth="1"/>
    <col min="5886" max="5886" width="9.7109375" customWidth="1"/>
    <col min="5887" max="5887" width="10.42578125" customWidth="1"/>
    <col min="5888" max="5888" width="9.7109375" customWidth="1"/>
    <col min="5889" max="5889" width="10.28515625" customWidth="1"/>
    <col min="5890" max="5890" width="10.140625" customWidth="1"/>
    <col min="5891" max="5891" width="9.85546875" customWidth="1"/>
    <col min="5892" max="5892" width="9.140625" customWidth="1"/>
    <col min="5893" max="5893" width="10.85546875" customWidth="1"/>
    <col min="6137" max="6137" width="23.7109375" customWidth="1"/>
    <col min="6138" max="6139" width="9.28515625" customWidth="1"/>
    <col min="6140" max="6140" width="10.28515625" customWidth="1"/>
    <col min="6141" max="6141" width="9.85546875" customWidth="1"/>
    <col min="6142" max="6142" width="9.7109375" customWidth="1"/>
    <col min="6143" max="6143" width="10.42578125" customWidth="1"/>
    <col min="6144" max="6144" width="9.7109375" customWidth="1"/>
    <col min="6145" max="6145" width="10.28515625" customWidth="1"/>
    <col min="6146" max="6146" width="10.140625" customWidth="1"/>
    <col min="6147" max="6147" width="9.85546875" customWidth="1"/>
    <col min="6148" max="6148" width="9.140625" customWidth="1"/>
    <col min="6149" max="6149" width="10.85546875" customWidth="1"/>
    <col min="6393" max="6393" width="23.7109375" customWidth="1"/>
    <col min="6394" max="6395" width="9.28515625" customWidth="1"/>
    <col min="6396" max="6396" width="10.28515625" customWidth="1"/>
    <col min="6397" max="6397" width="9.85546875" customWidth="1"/>
    <col min="6398" max="6398" width="9.7109375" customWidth="1"/>
    <col min="6399" max="6399" width="10.42578125" customWidth="1"/>
    <col min="6400" max="6400" width="9.7109375" customWidth="1"/>
    <col min="6401" max="6401" width="10.28515625" customWidth="1"/>
    <col min="6402" max="6402" width="10.140625" customWidth="1"/>
    <col min="6403" max="6403" width="9.85546875" customWidth="1"/>
    <col min="6404" max="6404" width="9.140625" customWidth="1"/>
    <col min="6405" max="6405" width="10.85546875" customWidth="1"/>
    <col min="6649" max="6649" width="23.7109375" customWidth="1"/>
    <col min="6650" max="6651" width="9.28515625" customWidth="1"/>
    <col min="6652" max="6652" width="10.28515625" customWidth="1"/>
    <col min="6653" max="6653" width="9.85546875" customWidth="1"/>
    <col min="6654" max="6654" width="9.7109375" customWidth="1"/>
    <col min="6655" max="6655" width="10.42578125" customWidth="1"/>
    <col min="6656" max="6656" width="9.7109375" customWidth="1"/>
    <col min="6657" max="6657" width="10.28515625" customWidth="1"/>
    <col min="6658" max="6658" width="10.140625" customWidth="1"/>
    <col min="6659" max="6659" width="9.85546875" customWidth="1"/>
    <col min="6660" max="6660" width="9.140625" customWidth="1"/>
    <col min="6661" max="6661" width="10.85546875" customWidth="1"/>
    <col min="6905" max="6905" width="23.7109375" customWidth="1"/>
    <col min="6906" max="6907" width="9.28515625" customWidth="1"/>
    <col min="6908" max="6908" width="10.28515625" customWidth="1"/>
    <col min="6909" max="6909" width="9.85546875" customWidth="1"/>
    <col min="6910" max="6910" width="9.7109375" customWidth="1"/>
    <col min="6911" max="6911" width="10.42578125" customWidth="1"/>
    <col min="6912" max="6912" width="9.7109375" customWidth="1"/>
    <col min="6913" max="6913" width="10.28515625" customWidth="1"/>
    <col min="6914" max="6914" width="10.140625" customWidth="1"/>
    <col min="6915" max="6915" width="9.85546875" customWidth="1"/>
    <col min="6916" max="6916" width="9.140625" customWidth="1"/>
    <col min="6917" max="6917" width="10.85546875" customWidth="1"/>
    <col min="7161" max="7161" width="23.7109375" customWidth="1"/>
    <col min="7162" max="7163" width="9.28515625" customWidth="1"/>
    <col min="7164" max="7164" width="10.28515625" customWidth="1"/>
    <col min="7165" max="7165" width="9.85546875" customWidth="1"/>
    <col min="7166" max="7166" width="9.7109375" customWidth="1"/>
    <col min="7167" max="7167" width="10.42578125" customWidth="1"/>
    <col min="7168" max="7168" width="9.7109375" customWidth="1"/>
    <col min="7169" max="7169" width="10.28515625" customWidth="1"/>
    <col min="7170" max="7170" width="10.140625" customWidth="1"/>
    <col min="7171" max="7171" width="9.85546875" customWidth="1"/>
    <col min="7172" max="7172" width="9.140625" customWidth="1"/>
    <col min="7173" max="7173" width="10.85546875" customWidth="1"/>
    <col min="7417" max="7417" width="23.7109375" customWidth="1"/>
    <col min="7418" max="7419" width="9.28515625" customWidth="1"/>
    <col min="7420" max="7420" width="10.28515625" customWidth="1"/>
    <col min="7421" max="7421" width="9.85546875" customWidth="1"/>
    <col min="7422" max="7422" width="9.7109375" customWidth="1"/>
    <col min="7423" max="7423" width="10.42578125" customWidth="1"/>
    <col min="7424" max="7424" width="9.7109375" customWidth="1"/>
    <col min="7425" max="7425" width="10.28515625" customWidth="1"/>
    <col min="7426" max="7426" width="10.140625" customWidth="1"/>
    <col min="7427" max="7427" width="9.85546875" customWidth="1"/>
    <col min="7428" max="7428" width="9.140625" customWidth="1"/>
    <col min="7429" max="7429" width="10.85546875" customWidth="1"/>
    <col min="7673" max="7673" width="23.7109375" customWidth="1"/>
    <col min="7674" max="7675" width="9.28515625" customWidth="1"/>
    <col min="7676" max="7676" width="10.28515625" customWidth="1"/>
    <col min="7677" max="7677" width="9.85546875" customWidth="1"/>
    <col min="7678" max="7678" width="9.7109375" customWidth="1"/>
    <col min="7679" max="7679" width="10.42578125" customWidth="1"/>
    <col min="7680" max="7680" width="9.7109375" customWidth="1"/>
    <col min="7681" max="7681" width="10.28515625" customWidth="1"/>
    <col min="7682" max="7682" width="10.140625" customWidth="1"/>
    <col min="7683" max="7683" width="9.85546875" customWidth="1"/>
    <col min="7684" max="7684" width="9.140625" customWidth="1"/>
    <col min="7685" max="7685" width="10.85546875" customWidth="1"/>
    <col min="7929" max="7929" width="23.7109375" customWidth="1"/>
    <col min="7930" max="7931" width="9.28515625" customWidth="1"/>
    <col min="7932" max="7932" width="10.28515625" customWidth="1"/>
    <col min="7933" max="7933" width="9.85546875" customWidth="1"/>
    <col min="7934" max="7934" width="9.7109375" customWidth="1"/>
    <col min="7935" max="7935" width="10.42578125" customWidth="1"/>
    <col min="7936" max="7936" width="9.7109375" customWidth="1"/>
    <col min="7937" max="7937" width="10.28515625" customWidth="1"/>
    <col min="7938" max="7938" width="10.140625" customWidth="1"/>
    <col min="7939" max="7939" width="9.85546875" customWidth="1"/>
    <col min="7940" max="7940" width="9.140625" customWidth="1"/>
    <col min="7941" max="7941" width="10.85546875" customWidth="1"/>
    <col min="8185" max="8185" width="23.7109375" customWidth="1"/>
    <col min="8186" max="8187" width="9.28515625" customWidth="1"/>
    <col min="8188" max="8188" width="10.28515625" customWidth="1"/>
    <col min="8189" max="8189" width="9.85546875" customWidth="1"/>
    <col min="8190" max="8190" width="9.7109375" customWidth="1"/>
    <col min="8191" max="8191" width="10.42578125" customWidth="1"/>
    <col min="8192" max="8192" width="9.7109375" customWidth="1"/>
    <col min="8193" max="8193" width="10.28515625" customWidth="1"/>
    <col min="8194" max="8194" width="10.140625" customWidth="1"/>
    <col min="8195" max="8195" width="9.85546875" customWidth="1"/>
    <col min="8196" max="8196" width="9.140625" customWidth="1"/>
    <col min="8197" max="8197" width="10.85546875" customWidth="1"/>
    <col min="8441" max="8441" width="23.7109375" customWidth="1"/>
    <col min="8442" max="8443" width="9.28515625" customWidth="1"/>
    <col min="8444" max="8444" width="10.28515625" customWidth="1"/>
    <col min="8445" max="8445" width="9.85546875" customWidth="1"/>
    <col min="8446" max="8446" width="9.7109375" customWidth="1"/>
    <col min="8447" max="8447" width="10.42578125" customWidth="1"/>
    <col min="8448" max="8448" width="9.7109375" customWidth="1"/>
    <col min="8449" max="8449" width="10.28515625" customWidth="1"/>
    <col min="8450" max="8450" width="10.140625" customWidth="1"/>
    <col min="8451" max="8451" width="9.85546875" customWidth="1"/>
    <col min="8452" max="8452" width="9.140625" customWidth="1"/>
    <col min="8453" max="8453" width="10.85546875" customWidth="1"/>
    <col min="8697" max="8697" width="23.7109375" customWidth="1"/>
    <col min="8698" max="8699" width="9.28515625" customWidth="1"/>
    <col min="8700" max="8700" width="10.28515625" customWidth="1"/>
    <col min="8701" max="8701" width="9.85546875" customWidth="1"/>
    <col min="8702" max="8702" width="9.7109375" customWidth="1"/>
    <col min="8703" max="8703" width="10.42578125" customWidth="1"/>
    <col min="8704" max="8704" width="9.7109375" customWidth="1"/>
    <col min="8705" max="8705" width="10.28515625" customWidth="1"/>
    <col min="8706" max="8706" width="10.140625" customWidth="1"/>
    <col min="8707" max="8707" width="9.85546875" customWidth="1"/>
    <col min="8708" max="8708" width="9.140625" customWidth="1"/>
    <col min="8709" max="8709" width="10.85546875" customWidth="1"/>
    <col min="8953" max="8953" width="23.7109375" customWidth="1"/>
    <col min="8954" max="8955" width="9.28515625" customWidth="1"/>
    <col min="8956" max="8956" width="10.28515625" customWidth="1"/>
    <col min="8957" max="8957" width="9.85546875" customWidth="1"/>
    <col min="8958" max="8958" width="9.7109375" customWidth="1"/>
    <col min="8959" max="8959" width="10.42578125" customWidth="1"/>
    <col min="8960" max="8960" width="9.7109375" customWidth="1"/>
    <col min="8961" max="8961" width="10.28515625" customWidth="1"/>
    <col min="8962" max="8962" width="10.140625" customWidth="1"/>
    <col min="8963" max="8963" width="9.85546875" customWidth="1"/>
    <col min="8964" max="8964" width="9.140625" customWidth="1"/>
    <col min="8965" max="8965" width="10.85546875" customWidth="1"/>
    <col min="9209" max="9209" width="23.7109375" customWidth="1"/>
    <col min="9210" max="9211" width="9.28515625" customWidth="1"/>
    <col min="9212" max="9212" width="10.28515625" customWidth="1"/>
    <col min="9213" max="9213" width="9.85546875" customWidth="1"/>
    <col min="9214" max="9214" width="9.7109375" customWidth="1"/>
    <col min="9215" max="9215" width="10.42578125" customWidth="1"/>
    <col min="9216" max="9216" width="9.7109375" customWidth="1"/>
    <col min="9217" max="9217" width="10.28515625" customWidth="1"/>
    <col min="9218" max="9218" width="10.140625" customWidth="1"/>
    <col min="9219" max="9219" width="9.85546875" customWidth="1"/>
    <col min="9220" max="9220" width="9.140625" customWidth="1"/>
    <col min="9221" max="9221" width="10.85546875" customWidth="1"/>
    <col min="9465" max="9465" width="23.7109375" customWidth="1"/>
    <col min="9466" max="9467" width="9.28515625" customWidth="1"/>
    <col min="9468" max="9468" width="10.28515625" customWidth="1"/>
    <col min="9469" max="9469" width="9.85546875" customWidth="1"/>
    <col min="9470" max="9470" width="9.7109375" customWidth="1"/>
    <col min="9471" max="9471" width="10.42578125" customWidth="1"/>
    <col min="9472" max="9472" width="9.7109375" customWidth="1"/>
    <col min="9473" max="9473" width="10.28515625" customWidth="1"/>
    <col min="9474" max="9474" width="10.140625" customWidth="1"/>
    <col min="9475" max="9475" width="9.85546875" customWidth="1"/>
    <col min="9476" max="9476" width="9.140625" customWidth="1"/>
    <col min="9477" max="9477" width="10.85546875" customWidth="1"/>
    <col min="9721" max="9721" width="23.7109375" customWidth="1"/>
    <col min="9722" max="9723" width="9.28515625" customWidth="1"/>
    <col min="9724" max="9724" width="10.28515625" customWidth="1"/>
    <col min="9725" max="9725" width="9.85546875" customWidth="1"/>
    <col min="9726" max="9726" width="9.7109375" customWidth="1"/>
    <col min="9727" max="9727" width="10.42578125" customWidth="1"/>
    <col min="9728" max="9728" width="9.7109375" customWidth="1"/>
    <col min="9729" max="9729" width="10.28515625" customWidth="1"/>
    <col min="9730" max="9730" width="10.140625" customWidth="1"/>
    <col min="9731" max="9731" width="9.85546875" customWidth="1"/>
    <col min="9732" max="9732" width="9.140625" customWidth="1"/>
    <col min="9733" max="9733" width="10.85546875" customWidth="1"/>
    <col min="9977" max="9977" width="23.7109375" customWidth="1"/>
    <col min="9978" max="9979" width="9.28515625" customWidth="1"/>
    <col min="9980" max="9980" width="10.28515625" customWidth="1"/>
    <col min="9981" max="9981" width="9.85546875" customWidth="1"/>
    <col min="9982" max="9982" width="9.7109375" customWidth="1"/>
    <col min="9983" max="9983" width="10.42578125" customWidth="1"/>
    <col min="9984" max="9984" width="9.7109375" customWidth="1"/>
    <col min="9985" max="9985" width="10.28515625" customWidth="1"/>
    <col min="9986" max="9986" width="10.140625" customWidth="1"/>
    <col min="9987" max="9987" width="9.85546875" customWidth="1"/>
    <col min="9988" max="9988" width="9.140625" customWidth="1"/>
    <col min="9989" max="9989" width="10.85546875" customWidth="1"/>
    <col min="10233" max="10233" width="23.7109375" customWidth="1"/>
    <col min="10234" max="10235" width="9.28515625" customWidth="1"/>
    <col min="10236" max="10236" width="10.28515625" customWidth="1"/>
    <col min="10237" max="10237" width="9.85546875" customWidth="1"/>
    <col min="10238" max="10238" width="9.7109375" customWidth="1"/>
    <col min="10239" max="10239" width="10.42578125" customWidth="1"/>
    <col min="10240" max="10240" width="9.7109375" customWidth="1"/>
    <col min="10241" max="10241" width="10.28515625" customWidth="1"/>
    <col min="10242" max="10242" width="10.140625" customWidth="1"/>
    <col min="10243" max="10243" width="9.85546875" customWidth="1"/>
    <col min="10244" max="10244" width="9.140625" customWidth="1"/>
    <col min="10245" max="10245" width="10.85546875" customWidth="1"/>
    <col min="10489" max="10489" width="23.7109375" customWidth="1"/>
    <col min="10490" max="10491" width="9.28515625" customWidth="1"/>
    <col min="10492" max="10492" width="10.28515625" customWidth="1"/>
    <col min="10493" max="10493" width="9.85546875" customWidth="1"/>
    <col min="10494" max="10494" width="9.7109375" customWidth="1"/>
    <col min="10495" max="10495" width="10.42578125" customWidth="1"/>
    <col min="10496" max="10496" width="9.7109375" customWidth="1"/>
    <col min="10497" max="10497" width="10.28515625" customWidth="1"/>
    <col min="10498" max="10498" width="10.140625" customWidth="1"/>
    <col min="10499" max="10499" width="9.85546875" customWidth="1"/>
    <col min="10500" max="10500" width="9.140625" customWidth="1"/>
    <col min="10501" max="10501" width="10.85546875" customWidth="1"/>
    <col min="10745" max="10745" width="23.7109375" customWidth="1"/>
    <col min="10746" max="10747" width="9.28515625" customWidth="1"/>
    <col min="10748" max="10748" width="10.28515625" customWidth="1"/>
    <col min="10749" max="10749" width="9.85546875" customWidth="1"/>
    <col min="10750" max="10750" width="9.7109375" customWidth="1"/>
    <col min="10751" max="10751" width="10.42578125" customWidth="1"/>
    <col min="10752" max="10752" width="9.7109375" customWidth="1"/>
    <col min="10753" max="10753" width="10.28515625" customWidth="1"/>
    <col min="10754" max="10754" width="10.140625" customWidth="1"/>
    <col min="10755" max="10755" width="9.85546875" customWidth="1"/>
    <col min="10756" max="10756" width="9.140625" customWidth="1"/>
    <col min="10757" max="10757" width="10.85546875" customWidth="1"/>
    <col min="11001" max="11001" width="23.7109375" customWidth="1"/>
    <col min="11002" max="11003" width="9.28515625" customWidth="1"/>
    <col min="11004" max="11004" width="10.28515625" customWidth="1"/>
    <col min="11005" max="11005" width="9.85546875" customWidth="1"/>
    <col min="11006" max="11006" width="9.7109375" customWidth="1"/>
    <col min="11007" max="11007" width="10.42578125" customWidth="1"/>
    <col min="11008" max="11008" width="9.7109375" customWidth="1"/>
    <col min="11009" max="11009" width="10.28515625" customWidth="1"/>
    <col min="11010" max="11010" width="10.140625" customWidth="1"/>
    <col min="11011" max="11011" width="9.85546875" customWidth="1"/>
    <col min="11012" max="11012" width="9.140625" customWidth="1"/>
    <col min="11013" max="11013" width="10.85546875" customWidth="1"/>
    <col min="11257" max="11257" width="23.7109375" customWidth="1"/>
    <col min="11258" max="11259" width="9.28515625" customWidth="1"/>
    <col min="11260" max="11260" width="10.28515625" customWidth="1"/>
    <col min="11261" max="11261" width="9.85546875" customWidth="1"/>
    <col min="11262" max="11262" width="9.7109375" customWidth="1"/>
    <col min="11263" max="11263" width="10.42578125" customWidth="1"/>
    <col min="11264" max="11264" width="9.7109375" customWidth="1"/>
    <col min="11265" max="11265" width="10.28515625" customWidth="1"/>
    <col min="11266" max="11266" width="10.140625" customWidth="1"/>
    <col min="11267" max="11267" width="9.85546875" customWidth="1"/>
    <col min="11268" max="11268" width="9.140625" customWidth="1"/>
    <col min="11269" max="11269" width="10.85546875" customWidth="1"/>
    <col min="11513" max="11513" width="23.7109375" customWidth="1"/>
    <col min="11514" max="11515" width="9.28515625" customWidth="1"/>
    <col min="11516" max="11516" width="10.28515625" customWidth="1"/>
    <col min="11517" max="11517" width="9.85546875" customWidth="1"/>
    <col min="11518" max="11518" width="9.7109375" customWidth="1"/>
    <col min="11519" max="11519" width="10.42578125" customWidth="1"/>
    <col min="11520" max="11520" width="9.7109375" customWidth="1"/>
    <col min="11521" max="11521" width="10.28515625" customWidth="1"/>
    <col min="11522" max="11522" width="10.140625" customWidth="1"/>
    <col min="11523" max="11523" width="9.85546875" customWidth="1"/>
    <col min="11524" max="11524" width="9.140625" customWidth="1"/>
    <col min="11525" max="11525" width="10.85546875" customWidth="1"/>
    <col min="11769" max="11769" width="23.7109375" customWidth="1"/>
    <col min="11770" max="11771" width="9.28515625" customWidth="1"/>
    <col min="11772" max="11772" width="10.28515625" customWidth="1"/>
    <col min="11773" max="11773" width="9.85546875" customWidth="1"/>
    <col min="11774" max="11774" width="9.7109375" customWidth="1"/>
    <col min="11775" max="11775" width="10.42578125" customWidth="1"/>
    <col min="11776" max="11776" width="9.7109375" customWidth="1"/>
    <col min="11777" max="11777" width="10.28515625" customWidth="1"/>
    <col min="11778" max="11778" width="10.140625" customWidth="1"/>
    <col min="11779" max="11779" width="9.85546875" customWidth="1"/>
    <col min="11780" max="11780" width="9.140625" customWidth="1"/>
    <col min="11781" max="11781" width="10.85546875" customWidth="1"/>
    <col min="12025" max="12025" width="23.7109375" customWidth="1"/>
    <col min="12026" max="12027" width="9.28515625" customWidth="1"/>
    <col min="12028" max="12028" width="10.28515625" customWidth="1"/>
    <col min="12029" max="12029" width="9.85546875" customWidth="1"/>
    <col min="12030" max="12030" width="9.7109375" customWidth="1"/>
    <col min="12031" max="12031" width="10.42578125" customWidth="1"/>
    <col min="12032" max="12032" width="9.7109375" customWidth="1"/>
    <col min="12033" max="12033" width="10.28515625" customWidth="1"/>
    <col min="12034" max="12034" width="10.140625" customWidth="1"/>
    <col min="12035" max="12035" width="9.85546875" customWidth="1"/>
    <col min="12036" max="12036" width="9.140625" customWidth="1"/>
    <col min="12037" max="12037" width="10.85546875" customWidth="1"/>
    <col min="12281" max="12281" width="23.7109375" customWidth="1"/>
    <col min="12282" max="12283" width="9.28515625" customWidth="1"/>
    <col min="12284" max="12284" width="10.28515625" customWidth="1"/>
    <col min="12285" max="12285" width="9.85546875" customWidth="1"/>
    <col min="12286" max="12286" width="9.7109375" customWidth="1"/>
    <col min="12287" max="12287" width="10.42578125" customWidth="1"/>
    <col min="12288" max="12288" width="9.7109375" customWidth="1"/>
    <col min="12289" max="12289" width="10.28515625" customWidth="1"/>
    <col min="12290" max="12290" width="10.140625" customWidth="1"/>
    <col min="12291" max="12291" width="9.85546875" customWidth="1"/>
    <col min="12292" max="12292" width="9.140625" customWidth="1"/>
    <col min="12293" max="12293" width="10.85546875" customWidth="1"/>
    <col min="12537" max="12537" width="23.7109375" customWidth="1"/>
    <col min="12538" max="12539" width="9.28515625" customWidth="1"/>
    <col min="12540" max="12540" width="10.28515625" customWidth="1"/>
    <col min="12541" max="12541" width="9.85546875" customWidth="1"/>
    <col min="12542" max="12542" width="9.7109375" customWidth="1"/>
    <col min="12543" max="12543" width="10.42578125" customWidth="1"/>
    <col min="12544" max="12544" width="9.7109375" customWidth="1"/>
    <col min="12545" max="12545" width="10.28515625" customWidth="1"/>
    <col min="12546" max="12546" width="10.140625" customWidth="1"/>
    <col min="12547" max="12547" width="9.85546875" customWidth="1"/>
    <col min="12548" max="12548" width="9.140625" customWidth="1"/>
    <col min="12549" max="12549" width="10.85546875" customWidth="1"/>
    <col min="12793" max="12793" width="23.7109375" customWidth="1"/>
    <col min="12794" max="12795" width="9.28515625" customWidth="1"/>
    <col min="12796" max="12796" width="10.28515625" customWidth="1"/>
    <col min="12797" max="12797" width="9.85546875" customWidth="1"/>
    <col min="12798" max="12798" width="9.7109375" customWidth="1"/>
    <col min="12799" max="12799" width="10.42578125" customWidth="1"/>
    <col min="12800" max="12800" width="9.7109375" customWidth="1"/>
    <col min="12801" max="12801" width="10.28515625" customWidth="1"/>
    <col min="12802" max="12802" width="10.140625" customWidth="1"/>
    <col min="12803" max="12803" width="9.85546875" customWidth="1"/>
    <col min="12804" max="12804" width="9.140625" customWidth="1"/>
    <col min="12805" max="12805" width="10.85546875" customWidth="1"/>
    <col min="13049" max="13049" width="23.7109375" customWidth="1"/>
    <col min="13050" max="13051" width="9.28515625" customWidth="1"/>
    <col min="13052" max="13052" width="10.28515625" customWidth="1"/>
    <col min="13053" max="13053" width="9.85546875" customWidth="1"/>
    <col min="13054" max="13054" width="9.7109375" customWidth="1"/>
    <col min="13055" max="13055" width="10.42578125" customWidth="1"/>
    <col min="13056" max="13056" width="9.7109375" customWidth="1"/>
    <col min="13057" max="13057" width="10.28515625" customWidth="1"/>
    <col min="13058" max="13058" width="10.140625" customWidth="1"/>
    <col min="13059" max="13059" width="9.85546875" customWidth="1"/>
    <col min="13060" max="13060" width="9.140625" customWidth="1"/>
    <col min="13061" max="13061" width="10.85546875" customWidth="1"/>
    <col min="13305" max="13305" width="23.7109375" customWidth="1"/>
    <col min="13306" max="13307" width="9.28515625" customWidth="1"/>
    <col min="13308" max="13308" width="10.28515625" customWidth="1"/>
    <col min="13309" max="13309" width="9.85546875" customWidth="1"/>
    <col min="13310" max="13310" width="9.7109375" customWidth="1"/>
    <col min="13311" max="13311" width="10.42578125" customWidth="1"/>
    <col min="13312" max="13312" width="9.7109375" customWidth="1"/>
    <col min="13313" max="13313" width="10.28515625" customWidth="1"/>
    <col min="13314" max="13314" width="10.140625" customWidth="1"/>
    <col min="13315" max="13315" width="9.85546875" customWidth="1"/>
    <col min="13316" max="13316" width="9.140625" customWidth="1"/>
    <col min="13317" max="13317" width="10.85546875" customWidth="1"/>
    <col min="13561" max="13561" width="23.7109375" customWidth="1"/>
    <col min="13562" max="13563" width="9.28515625" customWidth="1"/>
    <col min="13564" max="13564" width="10.28515625" customWidth="1"/>
    <col min="13565" max="13565" width="9.85546875" customWidth="1"/>
    <col min="13566" max="13566" width="9.7109375" customWidth="1"/>
    <col min="13567" max="13567" width="10.42578125" customWidth="1"/>
    <col min="13568" max="13568" width="9.7109375" customWidth="1"/>
    <col min="13569" max="13569" width="10.28515625" customWidth="1"/>
    <col min="13570" max="13570" width="10.140625" customWidth="1"/>
    <col min="13571" max="13571" width="9.85546875" customWidth="1"/>
    <col min="13572" max="13572" width="9.140625" customWidth="1"/>
    <col min="13573" max="13573" width="10.85546875" customWidth="1"/>
    <col min="13817" max="13817" width="23.7109375" customWidth="1"/>
    <col min="13818" max="13819" width="9.28515625" customWidth="1"/>
    <col min="13820" max="13820" width="10.28515625" customWidth="1"/>
    <col min="13821" max="13821" width="9.85546875" customWidth="1"/>
    <col min="13822" max="13822" width="9.7109375" customWidth="1"/>
    <col min="13823" max="13823" width="10.42578125" customWidth="1"/>
    <col min="13824" max="13824" width="9.7109375" customWidth="1"/>
    <col min="13825" max="13825" width="10.28515625" customWidth="1"/>
    <col min="13826" max="13826" width="10.140625" customWidth="1"/>
    <col min="13827" max="13827" width="9.85546875" customWidth="1"/>
    <col min="13828" max="13828" width="9.140625" customWidth="1"/>
    <col min="13829" max="13829" width="10.85546875" customWidth="1"/>
    <col min="14073" max="14073" width="23.7109375" customWidth="1"/>
    <col min="14074" max="14075" width="9.28515625" customWidth="1"/>
    <col min="14076" max="14076" width="10.28515625" customWidth="1"/>
    <col min="14077" max="14077" width="9.85546875" customWidth="1"/>
    <col min="14078" max="14078" width="9.7109375" customWidth="1"/>
    <col min="14079" max="14079" width="10.42578125" customWidth="1"/>
    <col min="14080" max="14080" width="9.7109375" customWidth="1"/>
    <col min="14081" max="14081" width="10.28515625" customWidth="1"/>
    <col min="14082" max="14082" width="10.140625" customWidth="1"/>
    <col min="14083" max="14083" width="9.85546875" customWidth="1"/>
    <col min="14084" max="14084" width="9.140625" customWidth="1"/>
    <col min="14085" max="14085" width="10.85546875" customWidth="1"/>
    <col min="14329" max="14329" width="23.7109375" customWidth="1"/>
    <col min="14330" max="14331" width="9.28515625" customWidth="1"/>
    <col min="14332" max="14332" width="10.28515625" customWidth="1"/>
    <col min="14333" max="14333" width="9.85546875" customWidth="1"/>
    <col min="14334" max="14334" width="9.7109375" customWidth="1"/>
    <col min="14335" max="14335" width="10.42578125" customWidth="1"/>
    <col min="14336" max="14336" width="9.7109375" customWidth="1"/>
    <col min="14337" max="14337" width="10.28515625" customWidth="1"/>
    <col min="14338" max="14338" width="10.140625" customWidth="1"/>
    <col min="14339" max="14339" width="9.85546875" customWidth="1"/>
    <col min="14340" max="14340" width="9.140625" customWidth="1"/>
    <col min="14341" max="14341" width="10.85546875" customWidth="1"/>
    <col min="14585" max="14585" width="23.7109375" customWidth="1"/>
    <col min="14586" max="14587" width="9.28515625" customWidth="1"/>
    <col min="14588" max="14588" width="10.28515625" customWidth="1"/>
    <col min="14589" max="14589" width="9.85546875" customWidth="1"/>
    <col min="14590" max="14590" width="9.7109375" customWidth="1"/>
    <col min="14591" max="14591" width="10.42578125" customWidth="1"/>
    <col min="14592" max="14592" width="9.7109375" customWidth="1"/>
    <col min="14593" max="14593" width="10.28515625" customWidth="1"/>
    <col min="14594" max="14594" width="10.140625" customWidth="1"/>
    <col min="14595" max="14595" width="9.85546875" customWidth="1"/>
    <col min="14596" max="14596" width="9.140625" customWidth="1"/>
    <col min="14597" max="14597" width="10.85546875" customWidth="1"/>
    <col min="14841" max="14841" width="23.7109375" customWidth="1"/>
    <col min="14842" max="14843" width="9.28515625" customWidth="1"/>
    <col min="14844" max="14844" width="10.28515625" customWidth="1"/>
    <col min="14845" max="14845" width="9.85546875" customWidth="1"/>
    <col min="14846" max="14846" width="9.7109375" customWidth="1"/>
    <col min="14847" max="14847" width="10.42578125" customWidth="1"/>
    <col min="14848" max="14848" width="9.7109375" customWidth="1"/>
    <col min="14849" max="14849" width="10.28515625" customWidth="1"/>
    <col min="14850" max="14850" width="10.140625" customWidth="1"/>
    <col min="14851" max="14851" width="9.85546875" customWidth="1"/>
    <col min="14852" max="14852" width="9.140625" customWidth="1"/>
    <col min="14853" max="14853" width="10.85546875" customWidth="1"/>
    <col min="15097" max="15097" width="23.7109375" customWidth="1"/>
    <col min="15098" max="15099" width="9.28515625" customWidth="1"/>
    <col min="15100" max="15100" width="10.28515625" customWidth="1"/>
    <col min="15101" max="15101" width="9.85546875" customWidth="1"/>
    <col min="15102" max="15102" width="9.7109375" customWidth="1"/>
    <col min="15103" max="15103" width="10.42578125" customWidth="1"/>
    <col min="15104" max="15104" width="9.7109375" customWidth="1"/>
    <col min="15105" max="15105" width="10.28515625" customWidth="1"/>
    <col min="15106" max="15106" width="10.140625" customWidth="1"/>
    <col min="15107" max="15107" width="9.85546875" customWidth="1"/>
    <col min="15108" max="15108" width="9.140625" customWidth="1"/>
    <col min="15109" max="15109" width="10.85546875" customWidth="1"/>
    <col min="15353" max="15353" width="23.7109375" customWidth="1"/>
    <col min="15354" max="15355" width="9.28515625" customWidth="1"/>
    <col min="15356" max="15356" width="10.28515625" customWidth="1"/>
    <col min="15357" max="15357" width="9.85546875" customWidth="1"/>
    <col min="15358" max="15358" width="9.7109375" customWidth="1"/>
    <col min="15359" max="15359" width="10.42578125" customWidth="1"/>
    <col min="15360" max="15360" width="9.7109375" customWidth="1"/>
    <col min="15361" max="15361" width="10.28515625" customWidth="1"/>
    <col min="15362" max="15362" width="10.140625" customWidth="1"/>
    <col min="15363" max="15363" width="9.85546875" customWidth="1"/>
    <col min="15364" max="15364" width="9.140625" customWidth="1"/>
    <col min="15365" max="15365" width="10.85546875" customWidth="1"/>
    <col min="15609" max="15609" width="23.7109375" customWidth="1"/>
    <col min="15610" max="15611" width="9.28515625" customWidth="1"/>
    <col min="15612" max="15612" width="10.28515625" customWidth="1"/>
    <col min="15613" max="15613" width="9.85546875" customWidth="1"/>
    <col min="15614" max="15614" width="9.7109375" customWidth="1"/>
    <col min="15615" max="15615" width="10.42578125" customWidth="1"/>
    <col min="15616" max="15616" width="9.7109375" customWidth="1"/>
    <col min="15617" max="15617" width="10.28515625" customWidth="1"/>
    <col min="15618" max="15618" width="10.140625" customWidth="1"/>
    <col min="15619" max="15619" width="9.85546875" customWidth="1"/>
    <col min="15620" max="15620" width="9.140625" customWidth="1"/>
    <col min="15621" max="15621" width="10.85546875" customWidth="1"/>
    <col min="15865" max="15865" width="23.7109375" customWidth="1"/>
    <col min="15866" max="15867" width="9.28515625" customWidth="1"/>
    <col min="15868" max="15868" width="10.28515625" customWidth="1"/>
    <col min="15869" max="15869" width="9.85546875" customWidth="1"/>
    <col min="15870" max="15870" width="9.7109375" customWidth="1"/>
    <col min="15871" max="15871" width="10.42578125" customWidth="1"/>
    <col min="15872" max="15872" width="9.7109375" customWidth="1"/>
    <col min="15873" max="15873" width="10.28515625" customWidth="1"/>
    <col min="15874" max="15874" width="10.140625" customWidth="1"/>
    <col min="15875" max="15875" width="9.85546875" customWidth="1"/>
    <col min="15876" max="15876" width="9.140625" customWidth="1"/>
    <col min="15877" max="15877" width="10.85546875" customWidth="1"/>
    <col min="16121" max="16121" width="23.7109375" customWidth="1"/>
    <col min="16122" max="16123" width="9.28515625" customWidth="1"/>
    <col min="16124" max="16124" width="10.28515625" customWidth="1"/>
    <col min="16125" max="16125" width="9.85546875" customWidth="1"/>
    <col min="16126" max="16126" width="9.7109375" customWidth="1"/>
    <col min="16127" max="16127" width="10.42578125" customWidth="1"/>
    <col min="16128" max="16128" width="9.7109375" customWidth="1"/>
    <col min="16129" max="16129" width="10.28515625" customWidth="1"/>
    <col min="16130" max="16130" width="10.140625" customWidth="1"/>
    <col min="16131" max="16131" width="9.85546875" customWidth="1"/>
    <col min="16132" max="16132" width="9.140625" customWidth="1"/>
    <col min="16133" max="16133" width="10.85546875" customWidth="1"/>
  </cols>
  <sheetData>
    <row r="1" spans="1:11" ht="28.5" customHeight="1">
      <c r="A1" s="1045" t="s">
        <v>683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ht="39" customHeight="1">
      <c r="A2" s="1091" t="s">
        <v>686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s="3" customFormat="1" ht="21" customHeight="1" thickBot="1">
      <c r="A3" s="19" t="s">
        <v>620</v>
      </c>
      <c r="B3" s="187"/>
      <c r="C3" s="187"/>
      <c r="D3" s="187"/>
      <c r="E3" s="187"/>
      <c r="F3" s="187"/>
      <c r="G3" s="187"/>
      <c r="H3" s="187"/>
      <c r="I3" s="187"/>
      <c r="J3" s="187"/>
      <c r="K3" s="189" t="s">
        <v>621</v>
      </c>
    </row>
    <row r="4" spans="1:11" s="3" customFormat="1" ht="18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8</v>
      </c>
      <c r="I4" s="1044"/>
      <c r="J4" s="1044"/>
      <c r="K4" s="1067" t="s">
        <v>163</v>
      </c>
    </row>
    <row r="5" spans="1:11" s="3" customFormat="1" ht="18" customHeight="1">
      <c r="A5" s="1045"/>
      <c r="B5" s="1042" t="s">
        <v>441</v>
      </c>
      <c r="C5" s="1042"/>
      <c r="D5" s="1042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18" customHeight="1">
      <c r="A6" s="1045"/>
      <c r="B6" s="293" t="s">
        <v>235</v>
      </c>
      <c r="C6" s="293" t="s">
        <v>267</v>
      </c>
      <c r="D6" s="292" t="s">
        <v>241</v>
      </c>
      <c r="E6" s="293" t="s">
        <v>235</v>
      </c>
      <c r="F6" s="293" t="s">
        <v>267</v>
      </c>
      <c r="G6" s="292" t="s">
        <v>241</v>
      </c>
      <c r="H6" s="293" t="s">
        <v>235</v>
      </c>
      <c r="I6" s="293" t="s">
        <v>267</v>
      </c>
      <c r="J6" s="292" t="s">
        <v>241</v>
      </c>
      <c r="K6" s="1068"/>
    </row>
    <row r="7" spans="1:11" s="3" customFormat="1" ht="18" customHeight="1" thickBot="1">
      <c r="A7" s="1046"/>
      <c r="B7" s="251" t="s">
        <v>238</v>
      </c>
      <c r="C7" s="251" t="s">
        <v>239</v>
      </c>
      <c r="D7" s="251" t="s">
        <v>240</v>
      </c>
      <c r="E7" s="251" t="s">
        <v>238</v>
      </c>
      <c r="F7" s="251" t="s">
        <v>239</v>
      </c>
      <c r="G7" s="251" t="s">
        <v>240</v>
      </c>
      <c r="H7" s="251" t="s">
        <v>238</v>
      </c>
      <c r="I7" s="251" t="s">
        <v>239</v>
      </c>
      <c r="J7" s="251" t="s">
        <v>240</v>
      </c>
      <c r="K7" s="1069"/>
    </row>
    <row r="8" spans="1:11" ht="21" customHeight="1">
      <c r="A8" s="234" t="s">
        <v>9</v>
      </c>
      <c r="B8" s="183"/>
      <c r="C8" s="183"/>
      <c r="D8" s="183"/>
      <c r="E8" s="183"/>
      <c r="F8" s="183"/>
      <c r="G8" s="183"/>
      <c r="H8" s="183"/>
      <c r="I8" s="183"/>
      <c r="J8" s="183"/>
      <c r="K8" s="267" t="s">
        <v>164</v>
      </c>
    </row>
    <row r="9" spans="1:11" ht="22.5" customHeight="1">
      <c r="A9" s="38" t="s">
        <v>20</v>
      </c>
      <c r="B9" s="493">
        <v>19</v>
      </c>
      <c r="C9" s="493">
        <v>23</v>
      </c>
      <c r="D9" s="493">
        <v>42</v>
      </c>
      <c r="E9" s="493">
        <v>0</v>
      </c>
      <c r="F9" s="493">
        <v>0</v>
      </c>
      <c r="G9" s="493">
        <v>0</v>
      </c>
      <c r="H9" s="493">
        <f t="shared" ref="H9:H14" si="0">SUM(E9,B9)</f>
        <v>19</v>
      </c>
      <c r="I9" s="493">
        <f t="shared" ref="I9:I14" si="1">SUM(F9,C9)</f>
        <v>23</v>
      </c>
      <c r="J9" s="493">
        <f t="shared" ref="J9:J14" si="2">SUM(H9:I9)</f>
        <v>42</v>
      </c>
      <c r="K9" s="27" t="s">
        <v>147</v>
      </c>
    </row>
    <row r="10" spans="1:11" ht="22.5" customHeight="1">
      <c r="A10" s="392" t="s">
        <v>65</v>
      </c>
      <c r="B10" s="489">
        <v>33</v>
      </c>
      <c r="C10" s="489">
        <v>56</v>
      </c>
      <c r="D10" s="489">
        <v>89</v>
      </c>
      <c r="E10" s="493">
        <v>0</v>
      </c>
      <c r="F10" s="493">
        <v>0</v>
      </c>
      <c r="G10" s="493">
        <v>0</v>
      </c>
      <c r="H10" s="493">
        <f t="shared" si="0"/>
        <v>33</v>
      </c>
      <c r="I10" s="493">
        <f t="shared" si="1"/>
        <v>56</v>
      </c>
      <c r="J10" s="493">
        <f t="shared" si="2"/>
        <v>89</v>
      </c>
      <c r="K10" s="27" t="s">
        <v>185</v>
      </c>
    </row>
    <row r="11" spans="1:11" ht="22.5" customHeight="1">
      <c r="A11" s="392" t="s">
        <v>80</v>
      </c>
      <c r="B11" s="489">
        <v>251</v>
      </c>
      <c r="C11" s="489">
        <v>316</v>
      </c>
      <c r="D11" s="489">
        <v>567</v>
      </c>
      <c r="E11" s="493">
        <v>0</v>
      </c>
      <c r="F11" s="493">
        <v>0</v>
      </c>
      <c r="G11" s="493">
        <v>0</v>
      </c>
      <c r="H11" s="493">
        <f t="shared" si="0"/>
        <v>251</v>
      </c>
      <c r="I11" s="493">
        <f t="shared" si="1"/>
        <v>316</v>
      </c>
      <c r="J11" s="493">
        <f t="shared" si="2"/>
        <v>567</v>
      </c>
      <c r="K11" s="27" t="s">
        <v>173</v>
      </c>
    </row>
    <row r="12" spans="1:11" ht="22.5" customHeight="1">
      <c r="A12" s="38" t="s">
        <v>30</v>
      </c>
      <c r="B12" s="493">
        <v>77</v>
      </c>
      <c r="C12" s="493">
        <v>26</v>
      </c>
      <c r="D12" s="493">
        <v>103</v>
      </c>
      <c r="E12" s="493">
        <v>0</v>
      </c>
      <c r="F12" s="493">
        <v>0</v>
      </c>
      <c r="G12" s="493">
        <v>0</v>
      </c>
      <c r="H12" s="493">
        <f t="shared" si="0"/>
        <v>77</v>
      </c>
      <c r="I12" s="493">
        <f t="shared" si="1"/>
        <v>26</v>
      </c>
      <c r="J12" s="493">
        <f t="shared" si="2"/>
        <v>103</v>
      </c>
      <c r="K12" s="27" t="s">
        <v>276</v>
      </c>
    </row>
    <row r="13" spans="1:11" ht="22.5" customHeight="1">
      <c r="A13" s="392" t="s">
        <v>64</v>
      </c>
      <c r="B13" s="489">
        <v>38</v>
      </c>
      <c r="C13" s="489">
        <v>45</v>
      </c>
      <c r="D13" s="489">
        <v>83</v>
      </c>
      <c r="E13" s="493">
        <v>0</v>
      </c>
      <c r="F13" s="493">
        <v>0</v>
      </c>
      <c r="G13" s="493">
        <v>0</v>
      </c>
      <c r="H13" s="493">
        <f t="shared" si="0"/>
        <v>38</v>
      </c>
      <c r="I13" s="493">
        <f t="shared" si="1"/>
        <v>45</v>
      </c>
      <c r="J13" s="493">
        <f t="shared" si="2"/>
        <v>83</v>
      </c>
      <c r="K13" s="27" t="s">
        <v>169</v>
      </c>
    </row>
    <row r="14" spans="1:11" ht="22.5" customHeight="1">
      <c r="A14" s="392" t="s">
        <v>277</v>
      </c>
      <c r="B14" s="489">
        <v>37</v>
      </c>
      <c r="C14" s="489">
        <v>0</v>
      </c>
      <c r="D14" s="489">
        <v>37</v>
      </c>
      <c r="E14" s="493">
        <v>0</v>
      </c>
      <c r="F14" s="493">
        <v>0</v>
      </c>
      <c r="G14" s="493">
        <v>0</v>
      </c>
      <c r="H14" s="493">
        <f t="shared" si="0"/>
        <v>37</v>
      </c>
      <c r="I14" s="493">
        <f t="shared" si="1"/>
        <v>0</v>
      </c>
      <c r="J14" s="493">
        <f t="shared" si="2"/>
        <v>37</v>
      </c>
      <c r="K14" s="27" t="s">
        <v>278</v>
      </c>
    </row>
    <row r="15" spans="1:11" ht="21" customHeight="1">
      <c r="A15" s="38" t="s">
        <v>11</v>
      </c>
      <c r="B15" s="493">
        <f>SUM(B9:B14)</f>
        <v>455</v>
      </c>
      <c r="C15" s="493">
        <f t="shared" ref="C15:J15" si="3">SUM(C9:C14)</f>
        <v>466</v>
      </c>
      <c r="D15" s="493">
        <f t="shared" si="3"/>
        <v>921</v>
      </c>
      <c r="E15" s="493">
        <f t="shared" si="3"/>
        <v>0</v>
      </c>
      <c r="F15" s="493">
        <f t="shared" si="3"/>
        <v>0</v>
      </c>
      <c r="G15" s="493">
        <f t="shared" si="3"/>
        <v>0</v>
      </c>
      <c r="H15" s="493">
        <f t="shared" si="3"/>
        <v>455</v>
      </c>
      <c r="I15" s="493">
        <f t="shared" si="3"/>
        <v>466</v>
      </c>
      <c r="J15" s="493">
        <f t="shared" si="3"/>
        <v>921</v>
      </c>
      <c r="K15" s="27" t="s">
        <v>161</v>
      </c>
    </row>
    <row r="16" spans="1:11" ht="22.5" customHeight="1">
      <c r="A16" s="38" t="s">
        <v>12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27" t="s">
        <v>170</v>
      </c>
    </row>
    <row r="17" spans="1:11" ht="22.5" customHeight="1">
      <c r="A17" s="38" t="s">
        <v>65</v>
      </c>
      <c r="B17" s="493">
        <v>46</v>
      </c>
      <c r="C17" s="493">
        <v>27</v>
      </c>
      <c r="D17" s="493">
        <v>73</v>
      </c>
      <c r="E17" s="493">
        <v>0</v>
      </c>
      <c r="F17" s="493">
        <v>0</v>
      </c>
      <c r="G17" s="493">
        <v>0</v>
      </c>
      <c r="H17" s="493">
        <f t="shared" ref="H17:I21" si="4">SUM(E17,B17)</f>
        <v>46</v>
      </c>
      <c r="I17" s="493">
        <f t="shared" si="4"/>
        <v>27</v>
      </c>
      <c r="J17" s="493">
        <f>SUM(H17:I17)</f>
        <v>73</v>
      </c>
      <c r="K17" s="27" t="s">
        <v>185</v>
      </c>
    </row>
    <row r="18" spans="1:11" ht="22.5" customHeight="1">
      <c r="A18" s="392" t="s">
        <v>80</v>
      </c>
      <c r="B18" s="489">
        <v>86</v>
      </c>
      <c r="C18" s="489">
        <v>57</v>
      </c>
      <c r="D18" s="489">
        <v>143</v>
      </c>
      <c r="E18" s="493">
        <v>0</v>
      </c>
      <c r="F18" s="493">
        <v>0</v>
      </c>
      <c r="G18" s="493">
        <v>0</v>
      </c>
      <c r="H18" s="493">
        <f t="shared" si="4"/>
        <v>86</v>
      </c>
      <c r="I18" s="493">
        <f t="shared" si="4"/>
        <v>57</v>
      </c>
      <c r="J18" s="493">
        <f>SUM(H18:I18)</f>
        <v>143</v>
      </c>
      <c r="K18" s="27" t="s">
        <v>173</v>
      </c>
    </row>
    <row r="19" spans="1:11" ht="22.5" customHeight="1">
      <c r="A19" s="38" t="s">
        <v>30</v>
      </c>
      <c r="B19" s="493">
        <v>16</v>
      </c>
      <c r="C19" s="493">
        <v>3</v>
      </c>
      <c r="D19" s="489">
        <v>19</v>
      </c>
      <c r="E19" s="493">
        <v>0</v>
      </c>
      <c r="F19" s="493">
        <v>0</v>
      </c>
      <c r="G19" s="493">
        <v>0</v>
      </c>
      <c r="H19" s="493">
        <f t="shared" si="4"/>
        <v>16</v>
      </c>
      <c r="I19" s="493">
        <f t="shared" si="4"/>
        <v>3</v>
      </c>
      <c r="J19" s="493">
        <f>SUM(H19:I19)</f>
        <v>19</v>
      </c>
      <c r="K19" s="27" t="s">
        <v>276</v>
      </c>
    </row>
    <row r="20" spans="1:11" ht="22.5" customHeight="1">
      <c r="A20" s="38" t="s">
        <v>64</v>
      </c>
      <c r="B20" s="493">
        <v>11</v>
      </c>
      <c r="C20" s="493">
        <v>3</v>
      </c>
      <c r="D20" s="493">
        <v>14</v>
      </c>
      <c r="E20" s="493">
        <v>0</v>
      </c>
      <c r="F20" s="493">
        <v>0</v>
      </c>
      <c r="G20" s="493">
        <v>0</v>
      </c>
      <c r="H20" s="493">
        <f t="shared" si="4"/>
        <v>11</v>
      </c>
      <c r="I20" s="493">
        <f t="shared" si="4"/>
        <v>3</v>
      </c>
      <c r="J20" s="493">
        <f>SUM(H20:I20)</f>
        <v>14</v>
      </c>
      <c r="K20" s="27" t="s">
        <v>169</v>
      </c>
    </row>
    <row r="21" spans="1:11" ht="22.5" customHeight="1">
      <c r="A21" s="392" t="s">
        <v>277</v>
      </c>
      <c r="B21" s="489">
        <v>13</v>
      </c>
      <c r="C21" s="489">
        <v>0</v>
      </c>
      <c r="D21" s="489">
        <v>13</v>
      </c>
      <c r="E21" s="493">
        <v>0</v>
      </c>
      <c r="F21" s="493">
        <v>0</v>
      </c>
      <c r="G21" s="493">
        <v>0</v>
      </c>
      <c r="H21" s="493">
        <f t="shared" si="4"/>
        <v>13</v>
      </c>
      <c r="I21" s="493">
        <f t="shared" si="4"/>
        <v>0</v>
      </c>
      <c r="J21" s="493">
        <f>SUM(H21:I21)</f>
        <v>13</v>
      </c>
      <c r="K21" s="27" t="s">
        <v>278</v>
      </c>
    </row>
    <row r="22" spans="1:11" ht="22.5" customHeight="1" thickBot="1">
      <c r="A22" s="35" t="s">
        <v>13</v>
      </c>
      <c r="B22" s="494">
        <f>SUM(B17:B21)</f>
        <v>172</v>
      </c>
      <c r="C22" s="494">
        <f t="shared" ref="C22:J22" si="5">SUM(C17:C21)</f>
        <v>90</v>
      </c>
      <c r="D22" s="494">
        <f t="shared" si="5"/>
        <v>262</v>
      </c>
      <c r="E22" s="494">
        <f t="shared" si="5"/>
        <v>0</v>
      </c>
      <c r="F22" s="494">
        <f t="shared" si="5"/>
        <v>0</v>
      </c>
      <c r="G22" s="494">
        <f t="shared" si="5"/>
        <v>0</v>
      </c>
      <c r="H22" s="494">
        <f t="shared" si="5"/>
        <v>172</v>
      </c>
      <c r="I22" s="494">
        <f t="shared" si="5"/>
        <v>90</v>
      </c>
      <c r="J22" s="494">
        <f t="shared" si="5"/>
        <v>262</v>
      </c>
      <c r="K22" s="269" t="s">
        <v>171</v>
      </c>
    </row>
    <row r="23" spans="1:11" ht="22.5" customHeight="1" thickBot="1">
      <c r="A23" s="36" t="s">
        <v>78</v>
      </c>
      <c r="B23" s="491">
        <f>SUM(B22,B15)</f>
        <v>627</v>
      </c>
      <c r="C23" s="491">
        <f t="shared" ref="C23:J23" si="6">SUM(C22,C15)</f>
        <v>556</v>
      </c>
      <c r="D23" s="491">
        <f t="shared" si="6"/>
        <v>1183</v>
      </c>
      <c r="E23" s="491">
        <f t="shared" si="6"/>
        <v>0</v>
      </c>
      <c r="F23" s="491">
        <f t="shared" si="6"/>
        <v>0</v>
      </c>
      <c r="G23" s="491">
        <f t="shared" si="6"/>
        <v>0</v>
      </c>
      <c r="H23" s="491">
        <f t="shared" si="6"/>
        <v>627</v>
      </c>
      <c r="I23" s="491">
        <f t="shared" si="6"/>
        <v>556</v>
      </c>
      <c r="J23" s="491">
        <f t="shared" si="6"/>
        <v>1183</v>
      </c>
      <c r="K23" s="302" t="s">
        <v>512</v>
      </c>
    </row>
    <row r="24" spans="1:11" ht="18.75" thickTop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8">
      <c r="K25" s="12"/>
    </row>
    <row r="26" spans="1:11" ht="18">
      <c r="K26" s="12"/>
    </row>
    <row r="27" spans="1:11" ht="18">
      <c r="K27" s="12"/>
    </row>
    <row r="28" spans="1:11" ht="18">
      <c r="K28" s="12"/>
    </row>
    <row r="29" spans="1:11" ht="18">
      <c r="K29" s="12"/>
    </row>
    <row r="32" spans="1:11">
      <c r="E32" t="s">
        <v>267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39997558519241921"/>
  </sheetPr>
  <dimension ref="A1:J28"/>
  <sheetViews>
    <sheetView rightToLeft="1" view="pageBreakPreview" topLeftCell="A4" zoomScale="70" zoomScaleNormal="62" zoomScaleSheetLayoutView="70" workbookViewId="0">
      <selection activeCell="G15" sqref="G15"/>
    </sheetView>
  </sheetViews>
  <sheetFormatPr defaultRowHeight="23.25" customHeight="1"/>
  <cols>
    <col min="1" max="1" width="10.28515625" style="124" customWidth="1"/>
    <col min="2" max="2" width="20.85546875" style="124" customWidth="1"/>
    <col min="3" max="3" width="17.42578125" style="124" customWidth="1"/>
    <col min="4" max="4" width="20.140625" style="124" customWidth="1"/>
    <col min="5" max="5" width="17.140625" style="124" customWidth="1"/>
    <col min="6" max="6" width="16.85546875" style="124" customWidth="1"/>
    <col min="7" max="7" width="15.5703125" style="124" customWidth="1"/>
    <col min="8" max="8" width="14.7109375" style="124" customWidth="1"/>
    <col min="9" max="9" width="17.7109375" style="124" customWidth="1"/>
    <col min="10" max="10" width="21.140625" style="124" customWidth="1"/>
    <col min="11" max="16384" width="9.140625" style="124"/>
  </cols>
  <sheetData>
    <row r="1" spans="1:10" ht="17.25" customHeight="1">
      <c r="A1" s="125"/>
      <c r="B1" s="125"/>
      <c r="C1" s="125"/>
      <c r="D1" s="448"/>
      <c r="E1" s="448"/>
      <c r="F1" s="448"/>
      <c r="G1" s="448"/>
    </row>
    <row r="2" spans="1:10" ht="25.5" customHeight="1">
      <c r="A2" s="1012" t="s">
        <v>703</v>
      </c>
      <c r="B2" s="1012"/>
      <c r="C2" s="1012"/>
      <c r="D2" s="1012"/>
      <c r="E2" s="1012"/>
      <c r="F2" s="1012"/>
      <c r="G2" s="1012"/>
      <c r="H2" s="1012"/>
      <c r="I2" s="1012"/>
    </row>
    <row r="3" spans="1:10" ht="40.5" customHeight="1">
      <c r="A3" s="1019" t="s">
        <v>702</v>
      </c>
      <c r="B3" s="1019"/>
      <c r="C3" s="1019"/>
      <c r="D3" s="1019"/>
      <c r="E3" s="1019"/>
      <c r="F3" s="1019"/>
      <c r="G3" s="1019"/>
      <c r="H3" s="1019"/>
      <c r="I3" s="1019"/>
      <c r="J3" s="1019"/>
    </row>
    <row r="4" spans="1:10" ht="23.25" customHeight="1" thickBot="1">
      <c r="A4" s="445" t="s">
        <v>581</v>
      </c>
      <c r="J4" s="445" t="s">
        <v>125</v>
      </c>
    </row>
    <row r="5" spans="1:10" ht="23.25" customHeight="1" thickTop="1">
      <c r="A5" s="1016" t="s">
        <v>566</v>
      </c>
      <c r="B5" s="1014" t="s">
        <v>582</v>
      </c>
      <c r="C5" s="1014"/>
      <c r="D5" s="1014"/>
      <c r="E5" s="1014"/>
      <c r="F5" s="1014"/>
      <c r="G5" s="1014"/>
      <c r="H5" s="1014"/>
      <c r="I5" s="1014"/>
      <c r="J5" s="1020" t="s">
        <v>632</v>
      </c>
    </row>
    <row r="6" spans="1:10" ht="23.25" customHeight="1">
      <c r="A6" s="1017"/>
      <c r="B6" s="1018" t="s">
        <v>660</v>
      </c>
      <c r="C6" s="1018"/>
      <c r="D6" s="1018"/>
      <c r="E6" s="1018"/>
      <c r="F6" s="1018"/>
      <c r="G6" s="1018"/>
      <c r="H6" s="1018"/>
      <c r="I6" s="1018"/>
      <c r="J6" s="1021"/>
    </row>
    <row r="7" spans="1:10" ht="25.5" customHeight="1">
      <c r="A7" s="1017"/>
      <c r="B7" s="1013" t="s">
        <v>584</v>
      </c>
      <c r="C7" s="1013"/>
      <c r="D7" s="1013"/>
      <c r="E7" s="1013"/>
      <c r="F7" s="1018" t="s">
        <v>583</v>
      </c>
      <c r="G7" s="1015" t="s">
        <v>571</v>
      </c>
      <c r="H7" s="1015"/>
      <c r="I7" s="1015"/>
      <c r="J7" s="1021"/>
    </row>
    <row r="8" spans="1:10" ht="0.75" hidden="1" customHeight="1" thickBot="1">
      <c r="A8" s="1017"/>
      <c r="B8" s="453"/>
      <c r="C8" s="453"/>
      <c r="D8" s="533" t="s">
        <v>568</v>
      </c>
      <c r="E8" s="456" t="s">
        <v>569</v>
      </c>
      <c r="F8" s="1018"/>
      <c r="G8" s="541"/>
      <c r="H8" s="451"/>
      <c r="I8" s="451"/>
      <c r="J8" s="1021"/>
    </row>
    <row r="9" spans="1:10" ht="0.75" hidden="1" customHeight="1" thickBot="1">
      <c r="A9" s="1017"/>
      <c r="B9" s="453"/>
      <c r="C9" s="453"/>
      <c r="D9" s="533"/>
      <c r="E9" s="456"/>
      <c r="F9" s="1018"/>
      <c r="G9" s="541"/>
      <c r="H9" s="451"/>
      <c r="I9" s="451"/>
      <c r="J9" s="1021"/>
    </row>
    <row r="10" spans="1:10" ht="38.25" customHeight="1">
      <c r="A10" s="1017"/>
      <c r="B10" s="551" t="s">
        <v>574</v>
      </c>
      <c r="C10" s="551" t="s">
        <v>575</v>
      </c>
      <c r="D10" s="552" t="s">
        <v>572</v>
      </c>
      <c r="E10" s="552" t="s">
        <v>573</v>
      </c>
      <c r="F10" s="1018"/>
      <c r="G10" s="477" t="s">
        <v>576</v>
      </c>
      <c r="H10" s="477" t="s">
        <v>577</v>
      </c>
      <c r="I10" s="477" t="s">
        <v>578</v>
      </c>
      <c r="J10" s="1021"/>
    </row>
    <row r="11" spans="1:10" ht="36" customHeight="1" thickBot="1">
      <c r="A11" s="531"/>
      <c r="B11" s="549" t="s">
        <v>661</v>
      </c>
      <c r="C11" s="549" t="s">
        <v>662</v>
      </c>
      <c r="D11" s="549" t="s">
        <v>663</v>
      </c>
      <c r="E11" s="549" t="s">
        <v>664</v>
      </c>
      <c r="F11" s="549" t="s">
        <v>665</v>
      </c>
      <c r="G11" s="550" t="s">
        <v>304</v>
      </c>
      <c r="H11" s="550" t="s">
        <v>666</v>
      </c>
      <c r="I11" s="550" t="s">
        <v>667</v>
      </c>
      <c r="J11" s="1022"/>
    </row>
    <row r="12" spans="1:10" ht="26.25" customHeight="1">
      <c r="A12" s="240" t="s">
        <v>493</v>
      </c>
      <c r="B12" s="529">
        <v>4</v>
      </c>
      <c r="C12" s="529">
        <v>30</v>
      </c>
      <c r="D12" s="530">
        <v>3</v>
      </c>
      <c r="E12" s="455">
        <v>2</v>
      </c>
      <c r="F12" s="529">
        <v>2</v>
      </c>
      <c r="G12" s="529">
        <f>C12+D12+F12</f>
        <v>35</v>
      </c>
      <c r="H12" s="529">
        <f>E12</f>
        <v>2</v>
      </c>
      <c r="I12" s="529">
        <f>H12+G12</f>
        <v>37</v>
      </c>
      <c r="J12" s="548" t="s">
        <v>496</v>
      </c>
    </row>
    <row r="13" spans="1:10" ht="23.25" customHeight="1">
      <c r="A13" s="127" t="s">
        <v>10</v>
      </c>
      <c r="B13" s="449">
        <v>1</v>
      </c>
      <c r="C13" s="449">
        <v>15</v>
      </c>
      <c r="D13" s="449">
        <v>1</v>
      </c>
      <c r="E13" s="449">
        <v>2</v>
      </c>
      <c r="F13" s="449">
        <v>2</v>
      </c>
      <c r="G13" s="529">
        <f t="shared" ref="G13:G27" si="0">C13+D13+F13</f>
        <v>18</v>
      </c>
      <c r="H13" s="529">
        <f t="shared" ref="H13:H27" si="1">E13</f>
        <v>2</v>
      </c>
      <c r="I13" s="529">
        <f t="shared" ref="I13:I27" si="2">H13+G13</f>
        <v>20</v>
      </c>
      <c r="J13" s="542" t="s">
        <v>136</v>
      </c>
    </row>
    <row r="14" spans="1:10" ht="21.75" customHeight="1">
      <c r="A14" s="127" t="s">
        <v>39</v>
      </c>
      <c r="B14" s="449">
        <v>1</v>
      </c>
      <c r="C14" s="449">
        <v>13</v>
      </c>
      <c r="D14" s="449">
        <v>0</v>
      </c>
      <c r="E14" s="449">
        <v>1</v>
      </c>
      <c r="F14" s="449">
        <v>2</v>
      </c>
      <c r="G14" s="529">
        <f t="shared" si="0"/>
        <v>15</v>
      </c>
      <c r="H14" s="529">
        <f t="shared" si="1"/>
        <v>1</v>
      </c>
      <c r="I14" s="529">
        <f t="shared" si="2"/>
        <v>16</v>
      </c>
      <c r="J14" s="542" t="s">
        <v>765</v>
      </c>
    </row>
    <row r="15" spans="1:10" ht="26.25" customHeight="1">
      <c r="A15" s="127" t="s">
        <v>51</v>
      </c>
      <c r="B15" s="449">
        <v>2</v>
      </c>
      <c r="C15" s="449">
        <v>23</v>
      </c>
      <c r="D15" s="449">
        <v>0</v>
      </c>
      <c r="E15" s="449">
        <v>1</v>
      </c>
      <c r="F15" s="449">
        <v>1</v>
      </c>
      <c r="G15" s="529">
        <f t="shared" si="0"/>
        <v>24</v>
      </c>
      <c r="H15" s="529">
        <f t="shared" si="1"/>
        <v>1</v>
      </c>
      <c r="I15" s="529">
        <f t="shared" si="2"/>
        <v>25</v>
      </c>
      <c r="J15" s="542" t="s">
        <v>766</v>
      </c>
    </row>
    <row r="16" spans="1:10" ht="26.25" customHeight="1">
      <c r="A16" s="127" t="s">
        <v>34</v>
      </c>
      <c r="B16" s="449">
        <v>6</v>
      </c>
      <c r="C16" s="449">
        <v>72</v>
      </c>
      <c r="D16" s="449">
        <v>5</v>
      </c>
      <c r="E16" s="449">
        <v>7</v>
      </c>
      <c r="F16" s="449">
        <v>23</v>
      </c>
      <c r="G16" s="529">
        <f t="shared" si="0"/>
        <v>100</v>
      </c>
      <c r="H16" s="529">
        <f t="shared" si="1"/>
        <v>7</v>
      </c>
      <c r="I16" s="529">
        <f t="shared" si="2"/>
        <v>107</v>
      </c>
      <c r="J16" s="542" t="s">
        <v>130</v>
      </c>
    </row>
    <row r="17" spans="1:10" ht="24" customHeight="1">
      <c r="A17" s="127" t="s">
        <v>38</v>
      </c>
      <c r="B17" s="449">
        <v>2</v>
      </c>
      <c r="C17" s="449">
        <v>25</v>
      </c>
      <c r="D17" s="449">
        <v>1</v>
      </c>
      <c r="E17" s="449">
        <v>2</v>
      </c>
      <c r="F17" s="449">
        <v>2</v>
      </c>
      <c r="G17" s="529">
        <f t="shared" si="0"/>
        <v>28</v>
      </c>
      <c r="H17" s="529">
        <f t="shared" si="1"/>
        <v>2</v>
      </c>
      <c r="I17" s="529">
        <f t="shared" si="2"/>
        <v>30</v>
      </c>
      <c r="J17" s="542" t="s">
        <v>132</v>
      </c>
    </row>
    <row r="18" spans="1:10" ht="26.25" customHeight="1">
      <c r="A18" s="127" t="s">
        <v>40</v>
      </c>
      <c r="B18" s="449">
        <v>1</v>
      </c>
      <c r="C18" s="449">
        <v>16</v>
      </c>
      <c r="D18" s="449">
        <v>0</v>
      </c>
      <c r="E18" s="449">
        <v>1</v>
      </c>
      <c r="F18" s="449">
        <v>5</v>
      </c>
      <c r="G18" s="529">
        <f t="shared" si="0"/>
        <v>21</v>
      </c>
      <c r="H18" s="529">
        <f t="shared" si="1"/>
        <v>1</v>
      </c>
      <c r="I18" s="529">
        <f t="shared" si="2"/>
        <v>22</v>
      </c>
      <c r="J18" s="542" t="s">
        <v>134</v>
      </c>
    </row>
    <row r="19" spans="1:10" ht="26.25" customHeight="1">
      <c r="A19" s="127" t="s">
        <v>42</v>
      </c>
      <c r="B19" s="449">
        <v>1</v>
      </c>
      <c r="C19" s="449">
        <v>15</v>
      </c>
      <c r="D19" s="449">
        <v>0</v>
      </c>
      <c r="E19" s="449">
        <v>2</v>
      </c>
      <c r="F19" s="449">
        <v>1</v>
      </c>
      <c r="G19" s="529">
        <f t="shared" si="0"/>
        <v>16</v>
      </c>
      <c r="H19" s="529">
        <f t="shared" si="1"/>
        <v>2</v>
      </c>
      <c r="I19" s="529">
        <f t="shared" si="2"/>
        <v>18</v>
      </c>
      <c r="J19" s="542" t="s">
        <v>137</v>
      </c>
    </row>
    <row r="20" spans="1:10" ht="26.25" customHeight="1">
      <c r="A20" s="127" t="s">
        <v>764</v>
      </c>
      <c r="B20" s="449">
        <v>2</v>
      </c>
      <c r="C20" s="449">
        <v>27</v>
      </c>
      <c r="D20" s="449">
        <v>0</v>
      </c>
      <c r="E20" s="449">
        <v>1</v>
      </c>
      <c r="F20" s="449">
        <v>1</v>
      </c>
      <c r="G20" s="529">
        <f t="shared" si="0"/>
        <v>28</v>
      </c>
      <c r="H20" s="529">
        <f t="shared" si="1"/>
        <v>1</v>
      </c>
      <c r="I20" s="529">
        <f t="shared" si="2"/>
        <v>29</v>
      </c>
      <c r="J20" s="542" t="s">
        <v>767</v>
      </c>
    </row>
    <row r="21" spans="1:10" ht="26.25" customHeight="1">
      <c r="A21" s="127" t="s">
        <v>579</v>
      </c>
      <c r="B21" s="449">
        <v>2</v>
      </c>
      <c r="C21" s="449">
        <v>22</v>
      </c>
      <c r="D21" s="449">
        <v>3</v>
      </c>
      <c r="E21" s="449">
        <v>2</v>
      </c>
      <c r="F21" s="449">
        <v>4</v>
      </c>
      <c r="G21" s="529">
        <f t="shared" si="0"/>
        <v>29</v>
      </c>
      <c r="H21" s="529">
        <f t="shared" si="1"/>
        <v>2</v>
      </c>
      <c r="I21" s="529">
        <f t="shared" si="2"/>
        <v>31</v>
      </c>
      <c r="J21" s="542" t="s">
        <v>768</v>
      </c>
    </row>
    <row r="22" spans="1:10" ht="26.25" customHeight="1">
      <c r="A22" s="127" t="s">
        <v>50</v>
      </c>
      <c r="B22" s="449">
        <v>1</v>
      </c>
      <c r="C22" s="449">
        <v>18</v>
      </c>
      <c r="D22" s="449">
        <v>0</v>
      </c>
      <c r="E22" s="449">
        <v>1</v>
      </c>
      <c r="F22" s="449">
        <v>0</v>
      </c>
      <c r="G22" s="529">
        <f t="shared" si="0"/>
        <v>18</v>
      </c>
      <c r="H22" s="529">
        <f t="shared" si="1"/>
        <v>1</v>
      </c>
      <c r="I22" s="529">
        <f t="shared" si="2"/>
        <v>19</v>
      </c>
      <c r="J22" s="542" t="s">
        <v>769</v>
      </c>
    </row>
    <row r="23" spans="1:10" ht="26.25" customHeight="1">
      <c r="A23" s="127" t="s">
        <v>1</v>
      </c>
      <c r="B23" s="449">
        <v>1</v>
      </c>
      <c r="C23" s="449">
        <v>15</v>
      </c>
      <c r="D23" s="449">
        <v>0</v>
      </c>
      <c r="E23" s="449">
        <v>1</v>
      </c>
      <c r="F23" s="449">
        <v>0</v>
      </c>
      <c r="G23" s="529">
        <f t="shared" si="0"/>
        <v>15</v>
      </c>
      <c r="H23" s="529">
        <f t="shared" si="1"/>
        <v>1</v>
      </c>
      <c r="I23" s="529">
        <f t="shared" si="2"/>
        <v>16</v>
      </c>
      <c r="J23" s="542" t="s">
        <v>770</v>
      </c>
    </row>
    <row r="24" spans="1:10" ht="26.25" customHeight="1">
      <c r="A24" s="127" t="s">
        <v>41</v>
      </c>
      <c r="B24" s="449">
        <v>2</v>
      </c>
      <c r="C24" s="449">
        <v>22</v>
      </c>
      <c r="D24" s="449">
        <v>1</v>
      </c>
      <c r="E24" s="449">
        <v>2</v>
      </c>
      <c r="F24" s="449">
        <v>2</v>
      </c>
      <c r="G24" s="529">
        <f t="shared" si="0"/>
        <v>25</v>
      </c>
      <c r="H24" s="529">
        <f t="shared" si="1"/>
        <v>2</v>
      </c>
      <c r="I24" s="529">
        <f t="shared" si="2"/>
        <v>27</v>
      </c>
      <c r="J24" s="542" t="s">
        <v>135</v>
      </c>
    </row>
    <row r="25" spans="1:10" ht="23.25" customHeight="1">
      <c r="A25" s="127" t="s">
        <v>0</v>
      </c>
      <c r="B25" s="449">
        <v>1</v>
      </c>
      <c r="C25" s="449">
        <v>13</v>
      </c>
      <c r="D25" s="449">
        <v>0</v>
      </c>
      <c r="E25" s="449">
        <v>1</v>
      </c>
      <c r="F25" s="449">
        <v>0</v>
      </c>
      <c r="G25" s="529">
        <f t="shared" si="0"/>
        <v>13</v>
      </c>
      <c r="H25" s="529">
        <f t="shared" si="1"/>
        <v>1</v>
      </c>
      <c r="I25" s="529">
        <f t="shared" si="2"/>
        <v>14</v>
      </c>
      <c r="J25" s="542" t="s">
        <v>771</v>
      </c>
    </row>
    <row r="26" spans="1:10" ht="26.25" customHeight="1" thickBot="1">
      <c r="A26" s="243" t="s">
        <v>36</v>
      </c>
      <c r="B26" s="528">
        <v>2</v>
      </c>
      <c r="C26" s="528">
        <v>19</v>
      </c>
      <c r="D26" s="530">
        <v>3</v>
      </c>
      <c r="E26" s="543">
        <v>2</v>
      </c>
      <c r="F26" s="528">
        <v>4</v>
      </c>
      <c r="G26" s="530">
        <f t="shared" si="0"/>
        <v>26</v>
      </c>
      <c r="H26" s="530">
        <f t="shared" si="1"/>
        <v>2</v>
      </c>
      <c r="I26" s="530">
        <f t="shared" si="2"/>
        <v>28</v>
      </c>
      <c r="J26" s="544" t="s">
        <v>772</v>
      </c>
    </row>
    <row r="27" spans="1:10" ht="23.25" customHeight="1" thickBot="1">
      <c r="A27" s="545" t="s">
        <v>580</v>
      </c>
      <c r="B27" s="546">
        <f>SUM(B12:B26)</f>
        <v>29</v>
      </c>
      <c r="C27" s="546">
        <f>SUM(C12:C26)</f>
        <v>345</v>
      </c>
      <c r="D27" s="546">
        <f>SUM(D12:D26)</f>
        <v>17</v>
      </c>
      <c r="E27" s="546">
        <f>SUM(E12:E26)</f>
        <v>28</v>
      </c>
      <c r="F27" s="546">
        <f>SUM(F12:F26)</f>
        <v>49</v>
      </c>
      <c r="G27" s="518">
        <f t="shared" si="0"/>
        <v>411</v>
      </c>
      <c r="H27" s="518">
        <f t="shared" si="1"/>
        <v>28</v>
      </c>
      <c r="I27" s="546">
        <f t="shared" si="2"/>
        <v>439</v>
      </c>
      <c r="J27" s="547" t="s">
        <v>128</v>
      </c>
    </row>
    <row r="28" spans="1:10" ht="23.25" customHeight="1" thickTop="1">
      <c r="D28" s="408"/>
      <c r="E28" s="408"/>
      <c r="F28" s="408"/>
      <c r="G28" s="408"/>
    </row>
  </sheetData>
  <dataConsolidate/>
  <mergeCells count="9">
    <mergeCell ref="A2:I2"/>
    <mergeCell ref="B7:E7"/>
    <mergeCell ref="B5:I5"/>
    <mergeCell ref="G7:I7"/>
    <mergeCell ref="A5:A10"/>
    <mergeCell ref="F7:F10"/>
    <mergeCell ref="A3:J3"/>
    <mergeCell ref="B6:I6"/>
    <mergeCell ref="J5:J11"/>
  </mergeCells>
  <printOptions horizontalCentered="1"/>
  <pageMargins left="0.51181102362204722" right="0.51181102362204722" top="0.98425196850393704" bottom="0.98425196850393704" header="0.98425196850393704" footer="0.74803149606299213"/>
  <pageSetup paperSize="9" scale="70" firstPageNumber="10" fitToWidth="0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C9900"/>
  </sheetPr>
  <dimension ref="A1:K41"/>
  <sheetViews>
    <sheetView rightToLeft="1" view="pageBreakPreview" zoomScale="75" zoomScaleNormal="60" zoomScaleSheetLayoutView="75" workbookViewId="0">
      <selection activeCell="N16" sqref="N16"/>
    </sheetView>
  </sheetViews>
  <sheetFormatPr defaultRowHeight="18"/>
  <cols>
    <col min="1" max="1" width="33.140625" style="12" customWidth="1"/>
    <col min="2" max="10" width="11.140625" style="12" customWidth="1"/>
    <col min="11" max="11" width="41.85546875" style="12" customWidth="1"/>
    <col min="12" max="244" width="9.140625" style="12"/>
    <col min="245" max="245" width="26.5703125" style="12" customWidth="1"/>
    <col min="246" max="257" width="9" style="12" customWidth="1"/>
    <col min="258" max="500" width="9.140625" style="12"/>
    <col min="501" max="501" width="26.5703125" style="12" customWidth="1"/>
    <col min="502" max="513" width="9" style="12" customWidth="1"/>
    <col min="514" max="756" width="9.140625" style="12"/>
    <col min="757" max="757" width="26.5703125" style="12" customWidth="1"/>
    <col min="758" max="769" width="9" style="12" customWidth="1"/>
    <col min="770" max="1012" width="9.140625" style="12"/>
    <col min="1013" max="1013" width="26.5703125" style="12" customWidth="1"/>
    <col min="1014" max="1025" width="9" style="12" customWidth="1"/>
    <col min="1026" max="1268" width="9.140625" style="12"/>
    <col min="1269" max="1269" width="26.5703125" style="12" customWidth="1"/>
    <col min="1270" max="1281" width="9" style="12" customWidth="1"/>
    <col min="1282" max="1524" width="9.140625" style="12"/>
    <col min="1525" max="1525" width="26.5703125" style="12" customWidth="1"/>
    <col min="1526" max="1537" width="9" style="12" customWidth="1"/>
    <col min="1538" max="1780" width="9.140625" style="12"/>
    <col min="1781" max="1781" width="26.5703125" style="12" customWidth="1"/>
    <col min="1782" max="1793" width="9" style="12" customWidth="1"/>
    <col min="1794" max="2036" width="9.140625" style="12"/>
    <col min="2037" max="2037" width="26.5703125" style="12" customWidth="1"/>
    <col min="2038" max="2049" width="9" style="12" customWidth="1"/>
    <col min="2050" max="2292" width="9.140625" style="12"/>
    <col min="2293" max="2293" width="26.5703125" style="12" customWidth="1"/>
    <col min="2294" max="2305" width="9" style="12" customWidth="1"/>
    <col min="2306" max="2548" width="9.140625" style="12"/>
    <col min="2549" max="2549" width="26.5703125" style="12" customWidth="1"/>
    <col min="2550" max="2561" width="9" style="12" customWidth="1"/>
    <col min="2562" max="2804" width="9.140625" style="12"/>
    <col min="2805" max="2805" width="26.5703125" style="12" customWidth="1"/>
    <col min="2806" max="2817" width="9" style="12" customWidth="1"/>
    <col min="2818" max="3060" width="9.140625" style="12"/>
    <col min="3061" max="3061" width="26.5703125" style="12" customWidth="1"/>
    <col min="3062" max="3073" width="9" style="12" customWidth="1"/>
    <col min="3074" max="3316" width="9.140625" style="12"/>
    <col min="3317" max="3317" width="26.5703125" style="12" customWidth="1"/>
    <col min="3318" max="3329" width="9" style="12" customWidth="1"/>
    <col min="3330" max="3572" width="9.140625" style="12"/>
    <col min="3573" max="3573" width="26.5703125" style="12" customWidth="1"/>
    <col min="3574" max="3585" width="9" style="12" customWidth="1"/>
    <col min="3586" max="3828" width="9.140625" style="12"/>
    <col min="3829" max="3829" width="26.5703125" style="12" customWidth="1"/>
    <col min="3830" max="3841" width="9" style="12" customWidth="1"/>
    <col min="3842" max="4084" width="9.140625" style="12"/>
    <col min="4085" max="4085" width="26.5703125" style="12" customWidth="1"/>
    <col min="4086" max="4097" width="9" style="12" customWidth="1"/>
    <col min="4098" max="4340" width="9.140625" style="12"/>
    <col min="4341" max="4341" width="26.5703125" style="12" customWidth="1"/>
    <col min="4342" max="4353" width="9" style="12" customWidth="1"/>
    <col min="4354" max="4596" width="9.140625" style="12"/>
    <col min="4597" max="4597" width="26.5703125" style="12" customWidth="1"/>
    <col min="4598" max="4609" width="9" style="12" customWidth="1"/>
    <col min="4610" max="4852" width="9.140625" style="12"/>
    <col min="4853" max="4853" width="26.5703125" style="12" customWidth="1"/>
    <col min="4854" max="4865" width="9" style="12" customWidth="1"/>
    <col min="4866" max="5108" width="9.140625" style="12"/>
    <col min="5109" max="5109" width="26.5703125" style="12" customWidth="1"/>
    <col min="5110" max="5121" width="9" style="12" customWidth="1"/>
    <col min="5122" max="5364" width="9.140625" style="12"/>
    <col min="5365" max="5365" width="26.5703125" style="12" customWidth="1"/>
    <col min="5366" max="5377" width="9" style="12" customWidth="1"/>
    <col min="5378" max="5620" width="9.140625" style="12"/>
    <col min="5621" max="5621" width="26.5703125" style="12" customWidth="1"/>
    <col min="5622" max="5633" width="9" style="12" customWidth="1"/>
    <col min="5634" max="5876" width="9.140625" style="12"/>
    <col min="5877" max="5877" width="26.5703125" style="12" customWidth="1"/>
    <col min="5878" max="5889" width="9" style="12" customWidth="1"/>
    <col min="5890" max="6132" width="9.140625" style="12"/>
    <col min="6133" max="6133" width="26.5703125" style="12" customWidth="1"/>
    <col min="6134" max="6145" width="9" style="12" customWidth="1"/>
    <col min="6146" max="6388" width="9.140625" style="12"/>
    <col min="6389" max="6389" width="26.5703125" style="12" customWidth="1"/>
    <col min="6390" max="6401" width="9" style="12" customWidth="1"/>
    <col min="6402" max="6644" width="9.140625" style="12"/>
    <col min="6645" max="6645" width="26.5703125" style="12" customWidth="1"/>
    <col min="6646" max="6657" width="9" style="12" customWidth="1"/>
    <col min="6658" max="6900" width="9.140625" style="12"/>
    <col min="6901" max="6901" width="26.5703125" style="12" customWidth="1"/>
    <col min="6902" max="6913" width="9" style="12" customWidth="1"/>
    <col min="6914" max="7156" width="9.140625" style="12"/>
    <col min="7157" max="7157" width="26.5703125" style="12" customWidth="1"/>
    <col min="7158" max="7169" width="9" style="12" customWidth="1"/>
    <col min="7170" max="7412" width="9.140625" style="12"/>
    <col min="7413" max="7413" width="26.5703125" style="12" customWidth="1"/>
    <col min="7414" max="7425" width="9" style="12" customWidth="1"/>
    <col min="7426" max="7668" width="9.140625" style="12"/>
    <col min="7669" max="7669" width="26.5703125" style="12" customWidth="1"/>
    <col min="7670" max="7681" width="9" style="12" customWidth="1"/>
    <col min="7682" max="7924" width="9.140625" style="12"/>
    <col min="7925" max="7925" width="26.5703125" style="12" customWidth="1"/>
    <col min="7926" max="7937" width="9" style="12" customWidth="1"/>
    <col min="7938" max="8180" width="9.140625" style="12"/>
    <col min="8181" max="8181" width="26.5703125" style="12" customWidth="1"/>
    <col min="8182" max="8193" width="9" style="12" customWidth="1"/>
    <col min="8194" max="8436" width="9.140625" style="12"/>
    <col min="8437" max="8437" width="26.5703125" style="12" customWidth="1"/>
    <col min="8438" max="8449" width="9" style="12" customWidth="1"/>
    <col min="8450" max="8692" width="9.140625" style="12"/>
    <col min="8693" max="8693" width="26.5703125" style="12" customWidth="1"/>
    <col min="8694" max="8705" width="9" style="12" customWidth="1"/>
    <col min="8706" max="8948" width="9.140625" style="12"/>
    <col min="8949" max="8949" width="26.5703125" style="12" customWidth="1"/>
    <col min="8950" max="8961" width="9" style="12" customWidth="1"/>
    <col min="8962" max="9204" width="9.140625" style="12"/>
    <col min="9205" max="9205" width="26.5703125" style="12" customWidth="1"/>
    <col min="9206" max="9217" width="9" style="12" customWidth="1"/>
    <col min="9218" max="9460" width="9.140625" style="12"/>
    <col min="9461" max="9461" width="26.5703125" style="12" customWidth="1"/>
    <col min="9462" max="9473" width="9" style="12" customWidth="1"/>
    <col min="9474" max="9716" width="9.140625" style="12"/>
    <col min="9717" max="9717" width="26.5703125" style="12" customWidth="1"/>
    <col min="9718" max="9729" width="9" style="12" customWidth="1"/>
    <col min="9730" max="9972" width="9.140625" style="12"/>
    <col min="9973" max="9973" width="26.5703125" style="12" customWidth="1"/>
    <col min="9974" max="9985" width="9" style="12" customWidth="1"/>
    <col min="9986" max="10228" width="9.140625" style="12"/>
    <col min="10229" max="10229" width="26.5703125" style="12" customWidth="1"/>
    <col min="10230" max="10241" width="9" style="12" customWidth="1"/>
    <col min="10242" max="10484" width="9.140625" style="12"/>
    <col min="10485" max="10485" width="26.5703125" style="12" customWidth="1"/>
    <col min="10486" max="10497" width="9" style="12" customWidth="1"/>
    <col min="10498" max="10740" width="9.140625" style="12"/>
    <col min="10741" max="10741" width="26.5703125" style="12" customWidth="1"/>
    <col min="10742" max="10753" width="9" style="12" customWidth="1"/>
    <col min="10754" max="10996" width="9.140625" style="12"/>
    <col min="10997" max="10997" width="26.5703125" style="12" customWidth="1"/>
    <col min="10998" max="11009" width="9" style="12" customWidth="1"/>
    <col min="11010" max="11252" width="9.140625" style="12"/>
    <col min="11253" max="11253" width="26.5703125" style="12" customWidth="1"/>
    <col min="11254" max="11265" width="9" style="12" customWidth="1"/>
    <col min="11266" max="11508" width="9.140625" style="12"/>
    <col min="11509" max="11509" width="26.5703125" style="12" customWidth="1"/>
    <col min="11510" max="11521" width="9" style="12" customWidth="1"/>
    <col min="11522" max="11764" width="9.140625" style="12"/>
    <col min="11765" max="11765" width="26.5703125" style="12" customWidth="1"/>
    <col min="11766" max="11777" width="9" style="12" customWidth="1"/>
    <col min="11778" max="12020" width="9.140625" style="12"/>
    <col min="12021" max="12021" width="26.5703125" style="12" customWidth="1"/>
    <col min="12022" max="12033" width="9" style="12" customWidth="1"/>
    <col min="12034" max="12276" width="9.140625" style="12"/>
    <col min="12277" max="12277" width="26.5703125" style="12" customWidth="1"/>
    <col min="12278" max="12289" width="9" style="12" customWidth="1"/>
    <col min="12290" max="12532" width="9.140625" style="12"/>
    <col min="12533" max="12533" width="26.5703125" style="12" customWidth="1"/>
    <col min="12534" max="12545" width="9" style="12" customWidth="1"/>
    <col min="12546" max="12788" width="9.140625" style="12"/>
    <col min="12789" max="12789" width="26.5703125" style="12" customWidth="1"/>
    <col min="12790" max="12801" width="9" style="12" customWidth="1"/>
    <col min="12802" max="13044" width="9.140625" style="12"/>
    <col min="13045" max="13045" width="26.5703125" style="12" customWidth="1"/>
    <col min="13046" max="13057" width="9" style="12" customWidth="1"/>
    <col min="13058" max="13300" width="9.140625" style="12"/>
    <col min="13301" max="13301" width="26.5703125" style="12" customWidth="1"/>
    <col min="13302" max="13313" width="9" style="12" customWidth="1"/>
    <col min="13314" max="13556" width="9.140625" style="12"/>
    <col min="13557" max="13557" width="26.5703125" style="12" customWidth="1"/>
    <col min="13558" max="13569" width="9" style="12" customWidth="1"/>
    <col min="13570" max="13812" width="9.140625" style="12"/>
    <col min="13813" max="13813" width="26.5703125" style="12" customWidth="1"/>
    <col min="13814" max="13825" width="9" style="12" customWidth="1"/>
    <col min="13826" max="14068" width="9.140625" style="12"/>
    <col min="14069" max="14069" width="26.5703125" style="12" customWidth="1"/>
    <col min="14070" max="14081" width="9" style="12" customWidth="1"/>
    <col min="14082" max="14324" width="9.140625" style="12"/>
    <col min="14325" max="14325" width="26.5703125" style="12" customWidth="1"/>
    <col min="14326" max="14337" width="9" style="12" customWidth="1"/>
    <col min="14338" max="14580" width="9.140625" style="12"/>
    <col min="14581" max="14581" width="26.5703125" style="12" customWidth="1"/>
    <col min="14582" max="14593" width="9" style="12" customWidth="1"/>
    <col min="14594" max="14836" width="9.140625" style="12"/>
    <col min="14837" max="14837" width="26.5703125" style="12" customWidth="1"/>
    <col min="14838" max="14849" width="9" style="12" customWidth="1"/>
    <col min="14850" max="15092" width="9.140625" style="12"/>
    <col min="15093" max="15093" width="26.5703125" style="12" customWidth="1"/>
    <col min="15094" max="15105" width="9" style="12" customWidth="1"/>
    <col min="15106" max="15348" width="9.140625" style="12"/>
    <col min="15349" max="15349" width="26.5703125" style="12" customWidth="1"/>
    <col min="15350" max="15361" width="9" style="12" customWidth="1"/>
    <col min="15362" max="15604" width="9.140625" style="12"/>
    <col min="15605" max="15605" width="26.5703125" style="12" customWidth="1"/>
    <col min="15606" max="15617" width="9" style="12" customWidth="1"/>
    <col min="15618" max="15860" width="9.140625" style="12"/>
    <col min="15861" max="15861" width="26.5703125" style="12" customWidth="1"/>
    <col min="15862" max="15873" width="9" style="12" customWidth="1"/>
    <col min="15874" max="16116" width="9.140625" style="12"/>
    <col min="16117" max="16117" width="26.5703125" style="12" customWidth="1"/>
    <col min="16118" max="16129" width="9" style="12" customWidth="1"/>
    <col min="16130" max="16384" width="9.140625" style="12"/>
  </cols>
  <sheetData>
    <row r="1" spans="1:11" s="17" customFormat="1" ht="17.25" customHeight="1">
      <c r="A1" s="1045" t="s">
        <v>684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7" customFormat="1" ht="18" customHeight="1">
      <c r="A2" s="1092" t="s">
        <v>685</v>
      </c>
      <c r="B2" s="1092"/>
      <c r="C2" s="1092"/>
      <c r="D2" s="1092"/>
      <c r="E2" s="1092"/>
      <c r="F2" s="1092"/>
      <c r="G2" s="1092"/>
      <c r="H2" s="1092"/>
      <c r="I2" s="1092"/>
      <c r="J2" s="1092"/>
      <c r="K2" s="1092"/>
    </row>
    <row r="3" spans="1:11" s="85" customFormat="1" ht="20.25" customHeight="1" thickBot="1">
      <c r="A3" s="14" t="s">
        <v>801</v>
      </c>
      <c r="B3" s="304"/>
      <c r="C3" s="304"/>
      <c r="D3" s="304"/>
      <c r="E3" s="304"/>
      <c r="F3" s="304"/>
      <c r="G3" s="304"/>
      <c r="H3" s="304"/>
      <c r="I3" s="304"/>
      <c r="J3" s="304"/>
      <c r="K3" s="326" t="s">
        <v>622</v>
      </c>
    </row>
    <row r="4" spans="1:11" s="4" customFormat="1" ht="14.25" customHeight="1" thickTop="1">
      <c r="A4" s="1093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4" customFormat="1" ht="15" customHeight="1">
      <c r="A5" s="1094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4" customFormat="1" ht="15" customHeight="1">
      <c r="A6" s="1094"/>
      <c r="B6" s="293" t="s">
        <v>235</v>
      </c>
      <c r="C6" s="293" t="s">
        <v>267</v>
      </c>
      <c r="D6" s="249" t="s">
        <v>241</v>
      </c>
      <c r="E6" s="293" t="s">
        <v>235</v>
      </c>
      <c r="F6" s="293" t="s">
        <v>267</v>
      </c>
      <c r="G6" s="249" t="s">
        <v>241</v>
      </c>
      <c r="H6" s="293" t="s">
        <v>235</v>
      </c>
      <c r="I6" s="293" t="s">
        <v>267</v>
      </c>
      <c r="J6" s="249" t="s">
        <v>241</v>
      </c>
      <c r="K6" s="1068"/>
    </row>
    <row r="7" spans="1:11" s="4" customFormat="1" ht="15" customHeight="1" thickBot="1">
      <c r="A7" s="1095"/>
      <c r="B7" s="250" t="s">
        <v>238</v>
      </c>
      <c r="C7" s="250" t="s">
        <v>239</v>
      </c>
      <c r="D7" s="250" t="s">
        <v>240</v>
      </c>
      <c r="E7" s="250" t="s">
        <v>238</v>
      </c>
      <c r="F7" s="250" t="s">
        <v>239</v>
      </c>
      <c r="G7" s="250" t="s">
        <v>240</v>
      </c>
      <c r="H7" s="250" t="s">
        <v>238</v>
      </c>
      <c r="I7" s="250" t="s">
        <v>239</v>
      </c>
      <c r="J7" s="250" t="s">
        <v>240</v>
      </c>
      <c r="K7" s="1069"/>
    </row>
    <row r="8" spans="1:11" s="4" customFormat="1" ht="15.75" customHeight="1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56" t="s">
        <v>164</v>
      </c>
    </row>
    <row r="9" spans="1:11" s="4" customFormat="1" ht="15.75" customHeight="1">
      <c r="A9" s="399" t="s">
        <v>16</v>
      </c>
      <c r="B9" s="492">
        <v>34</v>
      </c>
      <c r="C9" s="492">
        <v>69</v>
      </c>
      <c r="D9" s="492">
        <v>103</v>
      </c>
      <c r="E9" s="492">
        <v>0</v>
      </c>
      <c r="F9" s="492">
        <v>0</v>
      </c>
      <c r="G9" s="492">
        <v>0</v>
      </c>
      <c r="H9" s="492">
        <f>SUM(E9,B9)</f>
        <v>34</v>
      </c>
      <c r="I9" s="492">
        <f>SUM(F9,C9)</f>
        <v>69</v>
      </c>
      <c r="J9" s="492">
        <f>SUM(G9,D9)</f>
        <v>103</v>
      </c>
      <c r="K9" s="27" t="s">
        <v>172</v>
      </c>
    </row>
    <row r="10" spans="1:11" s="337" customFormat="1" ht="15.75" customHeight="1">
      <c r="A10" s="399" t="s">
        <v>17</v>
      </c>
      <c r="B10" s="492">
        <v>27</v>
      </c>
      <c r="C10" s="492">
        <v>45</v>
      </c>
      <c r="D10" s="492">
        <v>72</v>
      </c>
      <c r="E10" s="492">
        <v>0</v>
      </c>
      <c r="F10" s="492">
        <v>0</v>
      </c>
      <c r="G10" s="492">
        <v>0</v>
      </c>
      <c r="H10" s="492">
        <f t="shared" ref="H10:H27" si="0">SUM(E10,B10)</f>
        <v>27</v>
      </c>
      <c r="I10" s="492">
        <f t="shared" ref="I10:I27" si="1">SUM(F10,C10)</f>
        <v>45</v>
      </c>
      <c r="J10" s="492">
        <f t="shared" ref="J10:J27" si="2">SUM(G10,D10)</f>
        <v>72</v>
      </c>
      <c r="K10" s="27" t="s">
        <v>144</v>
      </c>
    </row>
    <row r="11" spans="1:11" s="4" customFormat="1" ht="15.75" customHeight="1">
      <c r="A11" s="399" t="s">
        <v>18</v>
      </c>
      <c r="B11" s="492">
        <v>26</v>
      </c>
      <c r="C11" s="492">
        <v>43</v>
      </c>
      <c r="D11" s="492">
        <v>69</v>
      </c>
      <c r="E11" s="492">
        <v>0</v>
      </c>
      <c r="F11" s="492">
        <v>0</v>
      </c>
      <c r="G11" s="492">
        <v>0</v>
      </c>
      <c r="H11" s="492">
        <f t="shared" si="0"/>
        <v>26</v>
      </c>
      <c r="I11" s="492">
        <f t="shared" si="1"/>
        <v>43</v>
      </c>
      <c r="J11" s="492">
        <f t="shared" si="2"/>
        <v>69</v>
      </c>
      <c r="K11" s="27" t="s">
        <v>145</v>
      </c>
    </row>
    <row r="12" spans="1:11" s="4" customFormat="1" ht="15.75" customHeight="1">
      <c r="A12" s="399" t="s">
        <v>19</v>
      </c>
      <c r="B12" s="492">
        <v>21</v>
      </c>
      <c r="C12" s="492">
        <v>95</v>
      </c>
      <c r="D12" s="492">
        <v>116</v>
      </c>
      <c r="E12" s="492">
        <v>0</v>
      </c>
      <c r="F12" s="492">
        <v>0</v>
      </c>
      <c r="G12" s="492">
        <v>0</v>
      </c>
      <c r="H12" s="492">
        <f t="shared" si="0"/>
        <v>21</v>
      </c>
      <c r="I12" s="492">
        <f t="shared" si="1"/>
        <v>95</v>
      </c>
      <c r="J12" s="492">
        <f t="shared" si="2"/>
        <v>116</v>
      </c>
      <c r="K12" s="230" t="s">
        <v>146</v>
      </c>
    </row>
    <row r="13" spans="1:11" s="4" customFormat="1" ht="15.75" customHeight="1">
      <c r="A13" s="399" t="s">
        <v>20</v>
      </c>
      <c r="B13" s="492">
        <v>32</v>
      </c>
      <c r="C13" s="492">
        <v>85</v>
      </c>
      <c r="D13" s="492">
        <v>117</v>
      </c>
      <c r="E13" s="492">
        <v>0</v>
      </c>
      <c r="F13" s="492">
        <v>0</v>
      </c>
      <c r="G13" s="492">
        <v>0</v>
      </c>
      <c r="H13" s="492">
        <f t="shared" si="0"/>
        <v>32</v>
      </c>
      <c r="I13" s="492">
        <f t="shared" si="1"/>
        <v>85</v>
      </c>
      <c r="J13" s="492">
        <f t="shared" si="2"/>
        <v>117</v>
      </c>
      <c r="K13" s="27" t="s">
        <v>147</v>
      </c>
    </row>
    <row r="14" spans="1:11" s="337" customFormat="1" ht="15.75" customHeight="1">
      <c r="A14" s="221" t="s">
        <v>21</v>
      </c>
      <c r="B14" s="492">
        <v>63</v>
      </c>
      <c r="C14" s="492">
        <v>72</v>
      </c>
      <c r="D14" s="492">
        <v>135</v>
      </c>
      <c r="E14" s="492">
        <v>0</v>
      </c>
      <c r="F14" s="492">
        <v>0</v>
      </c>
      <c r="G14" s="492">
        <v>0</v>
      </c>
      <c r="H14" s="492">
        <f>SUM(E14,B14)</f>
        <v>63</v>
      </c>
      <c r="I14" s="492">
        <f>SUM(F14,C14)</f>
        <v>72</v>
      </c>
      <c r="J14" s="492">
        <f>SUM(G14,D14)</f>
        <v>135</v>
      </c>
      <c r="K14" s="27" t="s">
        <v>149</v>
      </c>
    </row>
    <row r="15" spans="1:11" s="4" customFormat="1" ht="15.75" customHeight="1">
      <c r="A15" s="221" t="s">
        <v>22</v>
      </c>
      <c r="B15" s="492">
        <v>16</v>
      </c>
      <c r="C15" s="492">
        <v>27</v>
      </c>
      <c r="D15" s="492">
        <v>43</v>
      </c>
      <c r="E15" s="492">
        <v>0</v>
      </c>
      <c r="F15" s="492">
        <v>0</v>
      </c>
      <c r="G15" s="492">
        <v>0</v>
      </c>
      <c r="H15" s="492">
        <f t="shared" si="0"/>
        <v>16</v>
      </c>
      <c r="I15" s="492">
        <f t="shared" si="1"/>
        <v>27</v>
      </c>
      <c r="J15" s="492">
        <f t="shared" si="2"/>
        <v>43</v>
      </c>
      <c r="K15" s="27" t="s">
        <v>150</v>
      </c>
    </row>
    <row r="16" spans="1:11" s="337" customFormat="1" ht="15.75" customHeight="1">
      <c r="A16" s="399" t="s">
        <v>523</v>
      </c>
      <c r="B16" s="492">
        <v>23</v>
      </c>
      <c r="C16" s="492">
        <v>54</v>
      </c>
      <c r="D16" s="492">
        <v>77</v>
      </c>
      <c r="E16" s="492">
        <v>0</v>
      </c>
      <c r="F16" s="492">
        <v>0</v>
      </c>
      <c r="G16" s="492">
        <v>0</v>
      </c>
      <c r="H16" s="492">
        <f t="shared" si="0"/>
        <v>23</v>
      </c>
      <c r="I16" s="492">
        <f t="shared" si="1"/>
        <v>54</v>
      </c>
      <c r="J16" s="492">
        <f t="shared" si="2"/>
        <v>77</v>
      </c>
      <c r="K16" s="268" t="s">
        <v>447</v>
      </c>
    </row>
    <row r="17" spans="1:11" s="4" customFormat="1" ht="15.75" customHeight="1">
      <c r="A17" s="221" t="s">
        <v>23</v>
      </c>
      <c r="B17" s="492">
        <v>60</v>
      </c>
      <c r="C17" s="492">
        <v>68</v>
      </c>
      <c r="D17" s="492">
        <v>128</v>
      </c>
      <c r="E17" s="492">
        <v>0</v>
      </c>
      <c r="F17" s="492">
        <v>0</v>
      </c>
      <c r="G17" s="492">
        <v>0</v>
      </c>
      <c r="H17" s="492">
        <f t="shared" si="0"/>
        <v>60</v>
      </c>
      <c r="I17" s="492">
        <f t="shared" si="1"/>
        <v>68</v>
      </c>
      <c r="J17" s="492">
        <f t="shared" si="2"/>
        <v>128</v>
      </c>
      <c r="K17" s="27" t="s">
        <v>151</v>
      </c>
    </row>
    <row r="18" spans="1:11" s="4" customFormat="1" ht="15.75" customHeight="1">
      <c r="A18" s="221" t="s">
        <v>469</v>
      </c>
      <c r="B18" s="492">
        <v>116</v>
      </c>
      <c r="C18" s="492">
        <v>104</v>
      </c>
      <c r="D18" s="492">
        <v>220</v>
      </c>
      <c r="E18" s="492">
        <v>0</v>
      </c>
      <c r="F18" s="492">
        <v>0</v>
      </c>
      <c r="G18" s="492">
        <v>0</v>
      </c>
      <c r="H18" s="492">
        <f t="shared" si="0"/>
        <v>116</v>
      </c>
      <c r="I18" s="492">
        <f t="shared" si="1"/>
        <v>104</v>
      </c>
      <c r="J18" s="492">
        <f t="shared" si="2"/>
        <v>220</v>
      </c>
      <c r="K18" s="268" t="s">
        <v>501</v>
      </c>
    </row>
    <row r="19" spans="1:11" s="4" customFormat="1" ht="15.75" customHeight="1">
      <c r="A19" s="221" t="s">
        <v>24</v>
      </c>
      <c r="B19" s="492">
        <v>200</v>
      </c>
      <c r="C19" s="492">
        <v>162</v>
      </c>
      <c r="D19" s="492">
        <v>362</v>
      </c>
      <c r="E19" s="492">
        <v>0</v>
      </c>
      <c r="F19" s="492">
        <v>0</v>
      </c>
      <c r="G19" s="492">
        <v>0</v>
      </c>
      <c r="H19" s="492">
        <f t="shared" si="0"/>
        <v>200</v>
      </c>
      <c r="I19" s="492">
        <f t="shared" si="1"/>
        <v>162</v>
      </c>
      <c r="J19" s="492">
        <f t="shared" si="2"/>
        <v>362</v>
      </c>
      <c r="K19" s="27" t="s">
        <v>195</v>
      </c>
    </row>
    <row r="20" spans="1:11" s="4" customFormat="1" ht="15.75" customHeight="1">
      <c r="A20" s="221" t="s">
        <v>61</v>
      </c>
      <c r="B20" s="492">
        <v>282</v>
      </c>
      <c r="C20" s="492">
        <v>538</v>
      </c>
      <c r="D20" s="492">
        <v>820</v>
      </c>
      <c r="E20" s="492">
        <v>0</v>
      </c>
      <c r="F20" s="492">
        <v>0</v>
      </c>
      <c r="G20" s="492">
        <v>0</v>
      </c>
      <c r="H20" s="492">
        <f t="shared" si="0"/>
        <v>282</v>
      </c>
      <c r="I20" s="492">
        <f t="shared" si="1"/>
        <v>538</v>
      </c>
      <c r="J20" s="492">
        <f t="shared" si="2"/>
        <v>820</v>
      </c>
      <c r="K20" s="27" t="s">
        <v>173</v>
      </c>
    </row>
    <row r="21" spans="1:11" s="4" customFormat="1" ht="15.75" customHeight="1">
      <c r="A21" s="221" t="s">
        <v>5</v>
      </c>
      <c r="B21" s="492">
        <v>0</v>
      </c>
      <c r="C21" s="492">
        <v>107</v>
      </c>
      <c r="D21" s="492">
        <v>107</v>
      </c>
      <c r="E21" s="492">
        <v>0</v>
      </c>
      <c r="F21" s="492">
        <v>0</v>
      </c>
      <c r="G21" s="492">
        <v>0</v>
      </c>
      <c r="H21" s="492">
        <f t="shared" si="0"/>
        <v>0</v>
      </c>
      <c r="I21" s="492">
        <f t="shared" si="1"/>
        <v>107</v>
      </c>
      <c r="J21" s="492">
        <f t="shared" si="2"/>
        <v>107</v>
      </c>
      <c r="K21" s="27" t="s">
        <v>167</v>
      </c>
    </row>
    <row r="22" spans="1:11" s="4" customFormat="1" ht="15.75" customHeight="1">
      <c r="A22" s="399" t="s">
        <v>277</v>
      </c>
      <c r="B22" s="492">
        <v>156</v>
      </c>
      <c r="C22" s="492">
        <v>31</v>
      </c>
      <c r="D22" s="492">
        <v>187</v>
      </c>
      <c r="E22" s="492">
        <v>0</v>
      </c>
      <c r="F22" s="492">
        <v>0</v>
      </c>
      <c r="G22" s="492">
        <v>0</v>
      </c>
      <c r="H22" s="492">
        <f t="shared" si="0"/>
        <v>156</v>
      </c>
      <c r="I22" s="492">
        <f t="shared" si="1"/>
        <v>31</v>
      </c>
      <c r="J22" s="492">
        <f t="shared" si="2"/>
        <v>187</v>
      </c>
      <c r="K22" s="27" t="s">
        <v>278</v>
      </c>
    </row>
    <row r="23" spans="1:11" s="4" customFormat="1" ht="15.75" customHeight="1">
      <c r="A23" s="399" t="s">
        <v>25</v>
      </c>
      <c r="B23" s="492">
        <v>219</v>
      </c>
      <c r="C23" s="492">
        <v>234</v>
      </c>
      <c r="D23" s="492">
        <v>453</v>
      </c>
      <c r="E23" s="492">
        <v>0</v>
      </c>
      <c r="F23" s="492">
        <v>0</v>
      </c>
      <c r="G23" s="492">
        <v>0</v>
      </c>
      <c r="H23" s="492">
        <f t="shared" si="0"/>
        <v>219</v>
      </c>
      <c r="I23" s="492">
        <f t="shared" si="1"/>
        <v>234</v>
      </c>
      <c r="J23" s="492">
        <f t="shared" si="2"/>
        <v>453</v>
      </c>
      <c r="K23" s="71" t="s">
        <v>274</v>
      </c>
    </row>
    <row r="24" spans="1:11" s="4" customFormat="1" ht="15.75" customHeight="1">
      <c r="A24" s="399" t="s">
        <v>28</v>
      </c>
      <c r="B24" s="492">
        <v>36</v>
      </c>
      <c r="C24" s="492">
        <v>30</v>
      </c>
      <c r="D24" s="492">
        <v>66</v>
      </c>
      <c r="E24" s="492">
        <v>0</v>
      </c>
      <c r="F24" s="492">
        <v>0</v>
      </c>
      <c r="G24" s="492">
        <v>0</v>
      </c>
      <c r="H24" s="492">
        <f t="shared" si="0"/>
        <v>36</v>
      </c>
      <c r="I24" s="492">
        <f t="shared" si="1"/>
        <v>30</v>
      </c>
      <c r="J24" s="492">
        <f t="shared" si="2"/>
        <v>66</v>
      </c>
      <c r="K24" s="27" t="s">
        <v>157</v>
      </c>
    </row>
    <row r="25" spans="1:11" s="337" customFormat="1" ht="15.75" customHeight="1">
      <c r="A25" s="399" t="s">
        <v>30</v>
      </c>
      <c r="B25" s="492">
        <v>78</v>
      </c>
      <c r="C25" s="492">
        <v>73</v>
      </c>
      <c r="D25" s="492">
        <v>151</v>
      </c>
      <c r="E25" s="492">
        <v>0</v>
      </c>
      <c r="F25" s="492">
        <v>0</v>
      </c>
      <c r="G25" s="492">
        <v>0</v>
      </c>
      <c r="H25" s="492">
        <f t="shared" si="0"/>
        <v>78</v>
      </c>
      <c r="I25" s="492">
        <f t="shared" si="1"/>
        <v>73</v>
      </c>
      <c r="J25" s="492">
        <f t="shared" si="2"/>
        <v>151</v>
      </c>
      <c r="K25" s="27" t="s">
        <v>168</v>
      </c>
    </row>
    <row r="26" spans="1:11" s="337" customFormat="1" ht="15.75" customHeight="1">
      <c r="A26" s="399" t="s">
        <v>29</v>
      </c>
      <c r="B26" s="492">
        <v>24</v>
      </c>
      <c r="C26" s="492">
        <v>46</v>
      </c>
      <c r="D26" s="492">
        <v>70</v>
      </c>
      <c r="E26" s="492">
        <v>0</v>
      </c>
      <c r="F26" s="492">
        <v>0</v>
      </c>
      <c r="G26" s="492">
        <v>0</v>
      </c>
      <c r="H26" s="492">
        <f t="shared" si="0"/>
        <v>24</v>
      </c>
      <c r="I26" s="492">
        <f t="shared" si="1"/>
        <v>46</v>
      </c>
      <c r="J26" s="492">
        <f t="shared" si="2"/>
        <v>70</v>
      </c>
      <c r="K26" s="71" t="s">
        <v>159</v>
      </c>
    </row>
    <row r="27" spans="1:11" s="4" customFormat="1" ht="15.75" customHeight="1">
      <c r="A27" s="399" t="s">
        <v>11</v>
      </c>
      <c r="B27" s="492">
        <f t="shared" ref="B27:G27" si="3">SUM(B9:B26)</f>
        <v>1413</v>
      </c>
      <c r="C27" s="492">
        <f t="shared" si="3"/>
        <v>1883</v>
      </c>
      <c r="D27" s="492">
        <f t="shared" si="3"/>
        <v>3296</v>
      </c>
      <c r="E27" s="492">
        <f t="shared" si="3"/>
        <v>0</v>
      </c>
      <c r="F27" s="492">
        <f t="shared" si="3"/>
        <v>0</v>
      </c>
      <c r="G27" s="492">
        <f t="shared" si="3"/>
        <v>0</v>
      </c>
      <c r="H27" s="492">
        <f t="shared" si="0"/>
        <v>1413</v>
      </c>
      <c r="I27" s="492">
        <f t="shared" si="1"/>
        <v>1883</v>
      </c>
      <c r="J27" s="492">
        <f t="shared" si="2"/>
        <v>3296</v>
      </c>
      <c r="K27" s="27" t="s">
        <v>161</v>
      </c>
    </row>
    <row r="28" spans="1:11" s="4" customFormat="1" ht="15.75" customHeight="1">
      <c r="A28" s="399" t="s">
        <v>12</v>
      </c>
      <c r="B28" s="492"/>
      <c r="C28" s="492"/>
      <c r="D28" s="492"/>
      <c r="E28" s="492"/>
      <c r="F28" s="492"/>
      <c r="G28" s="492"/>
      <c r="H28" s="492"/>
      <c r="I28" s="492"/>
      <c r="J28" s="492"/>
      <c r="K28" s="27" t="s">
        <v>170</v>
      </c>
    </row>
    <row r="29" spans="1:11" s="4" customFormat="1" ht="15.75" customHeight="1">
      <c r="A29" s="399" t="s">
        <v>20</v>
      </c>
      <c r="B29" s="492">
        <v>58</v>
      </c>
      <c r="C29" s="492">
        <v>16</v>
      </c>
      <c r="D29" s="492">
        <v>74</v>
      </c>
      <c r="E29" s="492">
        <v>0</v>
      </c>
      <c r="F29" s="492">
        <v>0</v>
      </c>
      <c r="G29" s="492">
        <v>0</v>
      </c>
      <c r="H29" s="492">
        <f t="shared" ref="H29:H34" si="4">SUM(B29,E29)</f>
        <v>58</v>
      </c>
      <c r="I29" s="492">
        <f t="shared" ref="I29:I34" si="5">SUM(C29,F29)</f>
        <v>16</v>
      </c>
      <c r="J29" s="492">
        <f t="shared" ref="J29:J34" si="6">SUM(D29,G29)</f>
        <v>74</v>
      </c>
      <c r="K29" s="71" t="s">
        <v>147</v>
      </c>
    </row>
    <row r="30" spans="1:11" s="4" customFormat="1" ht="15.75" customHeight="1">
      <c r="A30" s="221" t="s">
        <v>23</v>
      </c>
      <c r="B30" s="492">
        <v>55</v>
      </c>
      <c r="C30" s="492">
        <v>59</v>
      </c>
      <c r="D30" s="492">
        <v>114</v>
      </c>
      <c r="E30" s="492">
        <v>0</v>
      </c>
      <c r="F30" s="492">
        <v>0</v>
      </c>
      <c r="G30" s="492">
        <v>0</v>
      </c>
      <c r="H30" s="492">
        <f t="shared" si="4"/>
        <v>55</v>
      </c>
      <c r="I30" s="492">
        <f t="shared" si="5"/>
        <v>59</v>
      </c>
      <c r="J30" s="492">
        <f t="shared" si="6"/>
        <v>114</v>
      </c>
      <c r="K30" s="27" t="s">
        <v>151</v>
      </c>
    </row>
    <row r="31" spans="1:11" s="4" customFormat="1" ht="15.75" customHeight="1">
      <c r="A31" s="221" t="s">
        <v>469</v>
      </c>
      <c r="B31" s="492">
        <v>1</v>
      </c>
      <c r="C31" s="492">
        <v>0</v>
      </c>
      <c r="D31" s="492">
        <v>1</v>
      </c>
      <c r="E31" s="492">
        <v>0</v>
      </c>
      <c r="F31" s="492">
        <v>0</v>
      </c>
      <c r="G31" s="492">
        <v>0</v>
      </c>
      <c r="H31" s="492">
        <f t="shared" si="4"/>
        <v>1</v>
      </c>
      <c r="I31" s="492">
        <f t="shared" si="5"/>
        <v>0</v>
      </c>
      <c r="J31" s="492">
        <f t="shared" si="6"/>
        <v>1</v>
      </c>
      <c r="K31" s="27" t="s">
        <v>189</v>
      </c>
    </row>
    <row r="32" spans="1:11" s="4" customFormat="1" ht="15.75" customHeight="1">
      <c r="A32" s="78" t="s">
        <v>24</v>
      </c>
      <c r="B32" s="492">
        <v>100</v>
      </c>
      <c r="C32" s="492">
        <v>42</v>
      </c>
      <c r="D32" s="492">
        <v>142</v>
      </c>
      <c r="E32" s="492">
        <v>0</v>
      </c>
      <c r="F32" s="492">
        <v>0</v>
      </c>
      <c r="G32" s="492">
        <v>0</v>
      </c>
      <c r="H32" s="492">
        <f t="shared" si="4"/>
        <v>100</v>
      </c>
      <c r="I32" s="492">
        <f t="shared" si="5"/>
        <v>42</v>
      </c>
      <c r="J32" s="492">
        <f t="shared" si="6"/>
        <v>142</v>
      </c>
      <c r="K32" s="27" t="s">
        <v>195</v>
      </c>
    </row>
    <row r="33" spans="1:11" s="4" customFormat="1" ht="15.75" customHeight="1">
      <c r="A33" s="78" t="s">
        <v>61</v>
      </c>
      <c r="B33" s="492">
        <v>148</v>
      </c>
      <c r="C33" s="492">
        <v>161</v>
      </c>
      <c r="D33" s="492">
        <v>309</v>
      </c>
      <c r="E33" s="492">
        <v>0</v>
      </c>
      <c r="F33" s="492">
        <v>0</v>
      </c>
      <c r="G33" s="492">
        <v>0</v>
      </c>
      <c r="H33" s="492">
        <f t="shared" si="4"/>
        <v>148</v>
      </c>
      <c r="I33" s="492">
        <f t="shared" si="5"/>
        <v>161</v>
      </c>
      <c r="J33" s="492">
        <f t="shared" si="6"/>
        <v>309</v>
      </c>
      <c r="K33" s="27" t="s">
        <v>173</v>
      </c>
    </row>
    <row r="34" spans="1:11" s="4" customFormat="1" ht="15.75" customHeight="1">
      <c r="A34" s="78" t="s">
        <v>28</v>
      </c>
      <c r="B34" s="492">
        <v>83</v>
      </c>
      <c r="C34" s="492">
        <v>14</v>
      </c>
      <c r="D34" s="492">
        <v>97</v>
      </c>
      <c r="E34" s="492">
        <v>0</v>
      </c>
      <c r="F34" s="492">
        <v>0</v>
      </c>
      <c r="G34" s="492">
        <v>0</v>
      </c>
      <c r="H34" s="492">
        <f t="shared" si="4"/>
        <v>83</v>
      </c>
      <c r="I34" s="492">
        <f t="shared" si="5"/>
        <v>14</v>
      </c>
      <c r="J34" s="492">
        <f t="shared" si="6"/>
        <v>97</v>
      </c>
      <c r="K34" s="27" t="s">
        <v>157</v>
      </c>
    </row>
    <row r="35" spans="1:11" s="4" customFormat="1" ht="15.75" customHeight="1" thickBot="1">
      <c r="A35" s="70" t="s">
        <v>13</v>
      </c>
      <c r="B35" s="500">
        <f>SUM(B29:B34)</f>
        <v>445</v>
      </c>
      <c r="C35" s="500">
        <f t="shared" ref="C35:J35" si="7">SUM(C29:C34)</f>
        <v>292</v>
      </c>
      <c r="D35" s="500">
        <f t="shared" si="7"/>
        <v>737</v>
      </c>
      <c r="E35" s="492">
        <v>0</v>
      </c>
      <c r="F35" s="492">
        <v>0</v>
      </c>
      <c r="G35" s="492">
        <v>0</v>
      </c>
      <c r="H35" s="500">
        <f t="shared" si="7"/>
        <v>445</v>
      </c>
      <c r="I35" s="500">
        <f t="shared" si="7"/>
        <v>292</v>
      </c>
      <c r="J35" s="500">
        <f t="shared" si="7"/>
        <v>737</v>
      </c>
      <c r="K35" s="72" t="s">
        <v>171</v>
      </c>
    </row>
    <row r="36" spans="1:11" s="4" customFormat="1" ht="15.75" customHeight="1" thickBot="1">
      <c r="A36" s="25" t="s">
        <v>78</v>
      </c>
      <c r="B36" s="480">
        <f>SUM(B27,B35)</f>
        <v>1858</v>
      </c>
      <c r="C36" s="480">
        <f t="shared" ref="C36:J36" si="8">SUM(C27,C35)</f>
        <v>2175</v>
      </c>
      <c r="D36" s="480">
        <f t="shared" si="8"/>
        <v>4033</v>
      </c>
      <c r="E36" s="480">
        <v>0</v>
      </c>
      <c r="F36" s="480">
        <v>0</v>
      </c>
      <c r="G36" s="480">
        <v>0</v>
      </c>
      <c r="H36" s="480">
        <f t="shared" si="8"/>
        <v>1858</v>
      </c>
      <c r="I36" s="480">
        <f t="shared" si="8"/>
        <v>2175</v>
      </c>
      <c r="J36" s="480">
        <f t="shared" si="8"/>
        <v>4033</v>
      </c>
      <c r="K36" s="308" t="s">
        <v>512</v>
      </c>
    </row>
    <row r="37" spans="1:11" s="4" customFormat="1" ht="15.75" customHeight="1" thickTop="1"/>
    <row r="38" spans="1:11" s="4" customFormat="1" ht="15.75"/>
    <row r="39" spans="1:11" s="4" customFormat="1" ht="15.75"/>
    <row r="40" spans="1:11" s="4" customFormat="1" ht="15.75"/>
    <row r="41" spans="1:11" s="4" customFormat="1" ht="15.75"/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C9900"/>
  </sheetPr>
  <dimension ref="A1:K256"/>
  <sheetViews>
    <sheetView rightToLeft="1" view="pageBreakPreview" zoomScale="80" zoomScaleNormal="60" zoomScaleSheetLayoutView="80" workbookViewId="0">
      <selection activeCell="N16" sqref="N16"/>
    </sheetView>
  </sheetViews>
  <sheetFormatPr defaultRowHeight="17.25" customHeight="1"/>
  <cols>
    <col min="1" max="1" width="32.140625" style="22" customWidth="1"/>
    <col min="2" max="10" width="10" style="22" customWidth="1"/>
    <col min="11" max="11" width="44.42578125" style="22" customWidth="1"/>
    <col min="12" max="248" width="9.140625" style="22"/>
    <col min="249" max="249" width="26.7109375" style="22" customWidth="1"/>
    <col min="250" max="261" width="9.28515625" style="22" customWidth="1"/>
    <col min="262" max="504" width="9.140625" style="22"/>
    <col min="505" max="505" width="26.7109375" style="22" customWidth="1"/>
    <col min="506" max="517" width="9.28515625" style="22" customWidth="1"/>
    <col min="518" max="760" width="9.140625" style="22"/>
    <col min="761" max="761" width="26.7109375" style="22" customWidth="1"/>
    <col min="762" max="773" width="9.28515625" style="22" customWidth="1"/>
    <col min="774" max="1016" width="9.140625" style="22"/>
    <col min="1017" max="1017" width="26.7109375" style="22" customWidth="1"/>
    <col min="1018" max="1029" width="9.28515625" style="22" customWidth="1"/>
    <col min="1030" max="1272" width="9.140625" style="22"/>
    <col min="1273" max="1273" width="26.7109375" style="22" customWidth="1"/>
    <col min="1274" max="1285" width="9.28515625" style="22" customWidth="1"/>
    <col min="1286" max="1528" width="9.140625" style="22"/>
    <col min="1529" max="1529" width="26.7109375" style="22" customWidth="1"/>
    <col min="1530" max="1541" width="9.28515625" style="22" customWidth="1"/>
    <col min="1542" max="1784" width="9.140625" style="22"/>
    <col min="1785" max="1785" width="26.7109375" style="22" customWidth="1"/>
    <col min="1786" max="1797" width="9.28515625" style="22" customWidth="1"/>
    <col min="1798" max="2040" width="9.140625" style="22"/>
    <col min="2041" max="2041" width="26.7109375" style="22" customWidth="1"/>
    <col min="2042" max="2053" width="9.28515625" style="22" customWidth="1"/>
    <col min="2054" max="2296" width="9.140625" style="22"/>
    <col min="2297" max="2297" width="26.7109375" style="22" customWidth="1"/>
    <col min="2298" max="2309" width="9.28515625" style="22" customWidth="1"/>
    <col min="2310" max="2552" width="9.140625" style="22"/>
    <col min="2553" max="2553" width="26.7109375" style="22" customWidth="1"/>
    <col min="2554" max="2565" width="9.28515625" style="22" customWidth="1"/>
    <col min="2566" max="2808" width="9.140625" style="22"/>
    <col min="2809" max="2809" width="26.7109375" style="22" customWidth="1"/>
    <col min="2810" max="2821" width="9.28515625" style="22" customWidth="1"/>
    <col min="2822" max="3064" width="9.140625" style="22"/>
    <col min="3065" max="3065" width="26.7109375" style="22" customWidth="1"/>
    <col min="3066" max="3077" width="9.28515625" style="22" customWidth="1"/>
    <col min="3078" max="3320" width="9.140625" style="22"/>
    <col min="3321" max="3321" width="26.7109375" style="22" customWidth="1"/>
    <col min="3322" max="3333" width="9.28515625" style="22" customWidth="1"/>
    <col min="3334" max="3576" width="9.140625" style="22"/>
    <col min="3577" max="3577" width="26.7109375" style="22" customWidth="1"/>
    <col min="3578" max="3589" width="9.28515625" style="22" customWidth="1"/>
    <col min="3590" max="3832" width="9.140625" style="22"/>
    <col min="3833" max="3833" width="26.7109375" style="22" customWidth="1"/>
    <col min="3834" max="3845" width="9.28515625" style="22" customWidth="1"/>
    <col min="3846" max="4088" width="9.140625" style="22"/>
    <col min="4089" max="4089" width="26.7109375" style="22" customWidth="1"/>
    <col min="4090" max="4101" width="9.28515625" style="22" customWidth="1"/>
    <col min="4102" max="4344" width="9.140625" style="22"/>
    <col min="4345" max="4345" width="26.7109375" style="22" customWidth="1"/>
    <col min="4346" max="4357" width="9.28515625" style="22" customWidth="1"/>
    <col min="4358" max="4600" width="9.140625" style="22"/>
    <col min="4601" max="4601" width="26.7109375" style="22" customWidth="1"/>
    <col min="4602" max="4613" width="9.28515625" style="22" customWidth="1"/>
    <col min="4614" max="4856" width="9.140625" style="22"/>
    <col min="4857" max="4857" width="26.7109375" style="22" customWidth="1"/>
    <col min="4858" max="4869" width="9.28515625" style="22" customWidth="1"/>
    <col min="4870" max="5112" width="9.140625" style="22"/>
    <col min="5113" max="5113" width="26.7109375" style="22" customWidth="1"/>
    <col min="5114" max="5125" width="9.28515625" style="22" customWidth="1"/>
    <col min="5126" max="5368" width="9.140625" style="22"/>
    <col min="5369" max="5369" width="26.7109375" style="22" customWidth="1"/>
    <col min="5370" max="5381" width="9.28515625" style="22" customWidth="1"/>
    <col min="5382" max="5624" width="9.140625" style="22"/>
    <col min="5625" max="5625" width="26.7109375" style="22" customWidth="1"/>
    <col min="5626" max="5637" width="9.28515625" style="22" customWidth="1"/>
    <col min="5638" max="5880" width="9.140625" style="22"/>
    <col min="5881" max="5881" width="26.7109375" style="22" customWidth="1"/>
    <col min="5882" max="5893" width="9.28515625" style="22" customWidth="1"/>
    <col min="5894" max="6136" width="9.140625" style="22"/>
    <col min="6137" max="6137" width="26.7109375" style="22" customWidth="1"/>
    <col min="6138" max="6149" width="9.28515625" style="22" customWidth="1"/>
    <col min="6150" max="6392" width="9.140625" style="22"/>
    <col min="6393" max="6393" width="26.7109375" style="22" customWidth="1"/>
    <col min="6394" max="6405" width="9.28515625" style="22" customWidth="1"/>
    <col min="6406" max="6648" width="9.140625" style="22"/>
    <col min="6649" max="6649" width="26.7109375" style="22" customWidth="1"/>
    <col min="6650" max="6661" width="9.28515625" style="22" customWidth="1"/>
    <col min="6662" max="6904" width="9.140625" style="22"/>
    <col min="6905" max="6905" width="26.7109375" style="22" customWidth="1"/>
    <col min="6906" max="6917" width="9.28515625" style="22" customWidth="1"/>
    <col min="6918" max="7160" width="9.140625" style="22"/>
    <col min="7161" max="7161" width="26.7109375" style="22" customWidth="1"/>
    <col min="7162" max="7173" width="9.28515625" style="22" customWidth="1"/>
    <col min="7174" max="7416" width="9.140625" style="22"/>
    <col min="7417" max="7417" width="26.7109375" style="22" customWidth="1"/>
    <col min="7418" max="7429" width="9.28515625" style="22" customWidth="1"/>
    <col min="7430" max="7672" width="9.140625" style="22"/>
    <col min="7673" max="7673" width="26.7109375" style="22" customWidth="1"/>
    <col min="7674" max="7685" width="9.28515625" style="22" customWidth="1"/>
    <col min="7686" max="7928" width="9.140625" style="22"/>
    <col min="7929" max="7929" width="26.7109375" style="22" customWidth="1"/>
    <col min="7930" max="7941" width="9.28515625" style="22" customWidth="1"/>
    <col min="7942" max="8184" width="9.140625" style="22"/>
    <col min="8185" max="8185" width="26.7109375" style="22" customWidth="1"/>
    <col min="8186" max="8197" width="9.28515625" style="22" customWidth="1"/>
    <col min="8198" max="8440" width="9.140625" style="22"/>
    <col min="8441" max="8441" width="26.7109375" style="22" customWidth="1"/>
    <col min="8442" max="8453" width="9.28515625" style="22" customWidth="1"/>
    <col min="8454" max="8696" width="9.140625" style="22"/>
    <col min="8697" max="8697" width="26.7109375" style="22" customWidth="1"/>
    <col min="8698" max="8709" width="9.28515625" style="22" customWidth="1"/>
    <col min="8710" max="8952" width="9.140625" style="22"/>
    <col min="8953" max="8953" width="26.7109375" style="22" customWidth="1"/>
    <col min="8954" max="8965" width="9.28515625" style="22" customWidth="1"/>
    <col min="8966" max="9208" width="9.140625" style="22"/>
    <col min="9209" max="9209" width="26.7109375" style="22" customWidth="1"/>
    <col min="9210" max="9221" width="9.28515625" style="22" customWidth="1"/>
    <col min="9222" max="9464" width="9.140625" style="22"/>
    <col min="9465" max="9465" width="26.7109375" style="22" customWidth="1"/>
    <col min="9466" max="9477" width="9.28515625" style="22" customWidth="1"/>
    <col min="9478" max="9720" width="9.140625" style="22"/>
    <col min="9721" max="9721" width="26.7109375" style="22" customWidth="1"/>
    <col min="9722" max="9733" width="9.28515625" style="22" customWidth="1"/>
    <col min="9734" max="9976" width="9.140625" style="22"/>
    <col min="9977" max="9977" width="26.7109375" style="22" customWidth="1"/>
    <col min="9978" max="9989" width="9.28515625" style="22" customWidth="1"/>
    <col min="9990" max="10232" width="9.140625" style="22"/>
    <col min="10233" max="10233" width="26.7109375" style="22" customWidth="1"/>
    <col min="10234" max="10245" width="9.28515625" style="22" customWidth="1"/>
    <col min="10246" max="10488" width="9.140625" style="22"/>
    <col min="10489" max="10489" width="26.7109375" style="22" customWidth="1"/>
    <col min="10490" max="10501" width="9.28515625" style="22" customWidth="1"/>
    <col min="10502" max="10744" width="9.140625" style="22"/>
    <col min="10745" max="10745" width="26.7109375" style="22" customWidth="1"/>
    <col min="10746" max="10757" width="9.28515625" style="22" customWidth="1"/>
    <col min="10758" max="11000" width="9.140625" style="22"/>
    <col min="11001" max="11001" width="26.7109375" style="22" customWidth="1"/>
    <col min="11002" max="11013" width="9.28515625" style="22" customWidth="1"/>
    <col min="11014" max="11256" width="9.140625" style="22"/>
    <col min="11257" max="11257" width="26.7109375" style="22" customWidth="1"/>
    <col min="11258" max="11269" width="9.28515625" style="22" customWidth="1"/>
    <col min="11270" max="11512" width="9.140625" style="22"/>
    <col min="11513" max="11513" width="26.7109375" style="22" customWidth="1"/>
    <col min="11514" max="11525" width="9.28515625" style="22" customWidth="1"/>
    <col min="11526" max="11768" width="9.140625" style="22"/>
    <col min="11769" max="11769" width="26.7109375" style="22" customWidth="1"/>
    <col min="11770" max="11781" width="9.28515625" style="22" customWidth="1"/>
    <col min="11782" max="12024" width="9.140625" style="22"/>
    <col min="12025" max="12025" width="26.7109375" style="22" customWidth="1"/>
    <col min="12026" max="12037" width="9.28515625" style="22" customWidth="1"/>
    <col min="12038" max="12280" width="9.140625" style="22"/>
    <col min="12281" max="12281" width="26.7109375" style="22" customWidth="1"/>
    <col min="12282" max="12293" width="9.28515625" style="22" customWidth="1"/>
    <col min="12294" max="12536" width="9.140625" style="22"/>
    <col min="12537" max="12537" width="26.7109375" style="22" customWidth="1"/>
    <col min="12538" max="12549" width="9.28515625" style="22" customWidth="1"/>
    <col min="12550" max="12792" width="9.140625" style="22"/>
    <col min="12793" max="12793" width="26.7109375" style="22" customWidth="1"/>
    <col min="12794" max="12805" width="9.28515625" style="22" customWidth="1"/>
    <col min="12806" max="13048" width="9.140625" style="22"/>
    <col min="13049" max="13049" width="26.7109375" style="22" customWidth="1"/>
    <col min="13050" max="13061" width="9.28515625" style="22" customWidth="1"/>
    <col min="13062" max="13304" width="9.140625" style="22"/>
    <col min="13305" max="13305" width="26.7109375" style="22" customWidth="1"/>
    <col min="13306" max="13317" width="9.28515625" style="22" customWidth="1"/>
    <col min="13318" max="13560" width="9.140625" style="22"/>
    <col min="13561" max="13561" width="26.7109375" style="22" customWidth="1"/>
    <col min="13562" max="13573" width="9.28515625" style="22" customWidth="1"/>
    <col min="13574" max="13816" width="9.140625" style="22"/>
    <col min="13817" max="13817" width="26.7109375" style="22" customWidth="1"/>
    <col min="13818" max="13829" width="9.28515625" style="22" customWidth="1"/>
    <col min="13830" max="14072" width="9.140625" style="22"/>
    <col min="14073" max="14073" width="26.7109375" style="22" customWidth="1"/>
    <col min="14074" max="14085" width="9.28515625" style="22" customWidth="1"/>
    <col min="14086" max="14328" width="9.140625" style="22"/>
    <col min="14329" max="14329" width="26.7109375" style="22" customWidth="1"/>
    <col min="14330" max="14341" width="9.28515625" style="22" customWidth="1"/>
    <col min="14342" max="14584" width="9.140625" style="22"/>
    <col min="14585" max="14585" width="26.7109375" style="22" customWidth="1"/>
    <col min="14586" max="14597" width="9.28515625" style="22" customWidth="1"/>
    <col min="14598" max="14840" width="9.140625" style="22"/>
    <col min="14841" max="14841" width="26.7109375" style="22" customWidth="1"/>
    <col min="14842" max="14853" width="9.28515625" style="22" customWidth="1"/>
    <col min="14854" max="15096" width="9.140625" style="22"/>
    <col min="15097" max="15097" width="26.7109375" style="22" customWidth="1"/>
    <col min="15098" max="15109" width="9.28515625" style="22" customWidth="1"/>
    <col min="15110" max="15352" width="9.140625" style="22"/>
    <col min="15353" max="15353" width="26.7109375" style="22" customWidth="1"/>
    <col min="15354" max="15365" width="9.28515625" style="22" customWidth="1"/>
    <col min="15366" max="15608" width="9.140625" style="22"/>
    <col min="15609" max="15609" width="26.7109375" style="22" customWidth="1"/>
    <col min="15610" max="15621" width="9.28515625" style="22" customWidth="1"/>
    <col min="15622" max="15864" width="9.140625" style="22"/>
    <col min="15865" max="15865" width="26.7109375" style="22" customWidth="1"/>
    <col min="15866" max="15877" width="9.28515625" style="22" customWidth="1"/>
    <col min="15878" max="16120" width="9.140625" style="22"/>
    <col min="16121" max="16121" width="26.7109375" style="22" customWidth="1"/>
    <col min="16122" max="16133" width="9.28515625" style="22" customWidth="1"/>
    <col min="16134" max="16384" width="9.140625" style="22"/>
  </cols>
  <sheetData>
    <row r="1" spans="1:11" s="39" customFormat="1" ht="24.75" customHeight="1">
      <c r="A1" s="1045" t="s">
        <v>711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39" customFormat="1" ht="24" customHeight="1">
      <c r="A2" s="1092" t="s">
        <v>745</v>
      </c>
      <c r="B2" s="1092"/>
      <c r="C2" s="1092"/>
      <c r="D2" s="1092"/>
      <c r="E2" s="1092"/>
      <c r="F2" s="1092"/>
      <c r="G2" s="1092"/>
      <c r="H2" s="1092"/>
      <c r="I2" s="1092"/>
      <c r="J2" s="1092"/>
      <c r="K2" s="1092"/>
    </row>
    <row r="3" spans="1:11" s="119" customFormat="1" ht="28.5" customHeight="1" thickBot="1">
      <c r="A3" s="14" t="s">
        <v>802</v>
      </c>
      <c r="B3" s="113"/>
      <c r="C3" s="113"/>
      <c r="D3" s="113"/>
      <c r="E3" s="113"/>
      <c r="F3" s="113"/>
      <c r="G3" s="113"/>
      <c r="H3" s="113"/>
      <c r="I3" s="113"/>
      <c r="J3" s="113"/>
      <c r="K3" s="120" t="s">
        <v>623</v>
      </c>
    </row>
    <row r="4" spans="1:11" s="26" customFormat="1" ht="17.25" customHeight="1" thickTop="1">
      <c r="A4" s="1079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234</v>
      </c>
      <c r="I4" s="1079"/>
      <c r="J4" s="1079"/>
      <c r="K4" s="1082" t="s">
        <v>163</v>
      </c>
    </row>
    <row r="5" spans="1:11" s="26" customFormat="1" ht="17.25" customHeight="1">
      <c r="A5" s="1080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26" customFormat="1" ht="17.25" customHeight="1">
      <c r="A6" s="1080"/>
      <c r="B6" s="293" t="s">
        <v>235</v>
      </c>
      <c r="C6" s="293" t="s">
        <v>267</v>
      </c>
      <c r="D6" s="79" t="s">
        <v>241</v>
      </c>
      <c r="E6" s="293" t="s">
        <v>235</v>
      </c>
      <c r="F6" s="293" t="s">
        <v>267</v>
      </c>
      <c r="G6" s="79" t="s">
        <v>241</v>
      </c>
      <c r="H6" s="293" t="s">
        <v>235</v>
      </c>
      <c r="I6" s="293" t="s">
        <v>267</v>
      </c>
      <c r="J6" s="79" t="s">
        <v>241</v>
      </c>
      <c r="K6" s="1083"/>
    </row>
    <row r="7" spans="1:11" s="26" customFormat="1" ht="17.25" customHeight="1" thickBot="1">
      <c r="A7" s="1081"/>
      <c r="B7" s="80" t="s">
        <v>238</v>
      </c>
      <c r="C7" s="80" t="s">
        <v>239</v>
      </c>
      <c r="D7" s="80" t="s">
        <v>240</v>
      </c>
      <c r="E7" s="80" t="s">
        <v>238</v>
      </c>
      <c r="F7" s="80" t="s">
        <v>239</v>
      </c>
      <c r="G7" s="80" t="s">
        <v>240</v>
      </c>
      <c r="H7" s="80" t="s">
        <v>238</v>
      </c>
      <c r="I7" s="80" t="s">
        <v>239</v>
      </c>
      <c r="J7" s="80" t="s">
        <v>240</v>
      </c>
      <c r="K7" s="1084"/>
    </row>
    <row r="8" spans="1:11" s="26" customFormat="1" ht="20.25" customHeight="1">
      <c r="A8" s="217" t="s">
        <v>279</v>
      </c>
      <c r="B8" s="217"/>
      <c r="C8" s="217"/>
      <c r="D8" s="217"/>
      <c r="E8" s="217"/>
      <c r="F8" s="217"/>
      <c r="G8" s="217"/>
      <c r="H8" s="217"/>
      <c r="I8" s="217"/>
      <c r="J8" s="217"/>
      <c r="K8" s="54" t="s">
        <v>164</v>
      </c>
    </row>
    <row r="9" spans="1:11" s="26" customFormat="1" ht="19.5" customHeight="1">
      <c r="A9" s="27" t="s">
        <v>16</v>
      </c>
      <c r="B9" s="496">
        <v>12</v>
      </c>
      <c r="C9" s="496">
        <v>39</v>
      </c>
      <c r="D9" s="496">
        <v>51</v>
      </c>
      <c r="E9" s="496">
        <v>0</v>
      </c>
      <c r="F9" s="496">
        <v>0</v>
      </c>
      <c r="G9" s="496">
        <v>0</v>
      </c>
      <c r="H9" s="496">
        <f>SUM(E9,B9)</f>
        <v>12</v>
      </c>
      <c r="I9" s="496">
        <f>SUM(F9,C9)</f>
        <v>39</v>
      </c>
      <c r="J9" s="496">
        <f>SUM(G9,D9)</f>
        <v>51</v>
      </c>
      <c r="K9" s="27" t="s">
        <v>172</v>
      </c>
    </row>
    <row r="10" spans="1:11" s="26" customFormat="1" ht="19.5" customHeight="1">
      <c r="A10" s="27" t="s">
        <v>17</v>
      </c>
      <c r="B10" s="496">
        <v>17</v>
      </c>
      <c r="C10" s="496">
        <v>27</v>
      </c>
      <c r="D10" s="496">
        <v>44</v>
      </c>
      <c r="E10" s="496">
        <v>0</v>
      </c>
      <c r="F10" s="496">
        <v>0</v>
      </c>
      <c r="G10" s="496">
        <v>0</v>
      </c>
      <c r="H10" s="496">
        <f t="shared" ref="H10:H26" si="0">SUM(E10,B10)</f>
        <v>17</v>
      </c>
      <c r="I10" s="496">
        <f t="shared" ref="I10:I26" si="1">SUM(F10,C10)</f>
        <v>27</v>
      </c>
      <c r="J10" s="496">
        <f t="shared" ref="J10:J26" si="2">SUM(G10,D10)</f>
        <v>44</v>
      </c>
      <c r="K10" s="27" t="s">
        <v>144</v>
      </c>
    </row>
    <row r="11" spans="1:11" s="74" customFormat="1" ht="21" customHeight="1">
      <c r="A11" s="27" t="s">
        <v>18</v>
      </c>
      <c r="B11" s="496">
        <v>18</v>
      </c>
      <c r="C11" s="496">
        <v>13</v>
      </c>
      <c r="D11" s="496">
        <v>31</v>
      </c>
      <c r="E11" s="496">
        <v>0</v>
      </c>
      <c r="F11" s="496">
        <v>0</v>
      </c>
      <c r="G11" s="496">
        <v>0</v>
      </c>
      <c r="H11" s="496">
        <f t="shared" si="0"/>
        <v>18</v>
      </c>
      <c r="I11" s="496">
        <f t="shared" si="1"/>
        <v>13</v>
      </c>
      <c r="J11" s="496">
        <f t="shared" si="2"/>
        <v>31</v>
      </c>
      <c r="K11" s="27" t="s">
        <v>145</v>
      </c>
    </row>
    <row r="12" spans="1:11" s="26" customFormat="1" ht="17.25" customHeight="1">
      <c r="A12" s="27" t="s">
        <v>20</v>
      </c>
      <c r="B12" s="496">
        <v>84</v>
      </c>
      <c r="C12" s="496">
        <v>108</v>
      </c>
      <c r="D12" s="496">
        <v>192</v>
      </c>
      <c r="E12" s="496">
        <v>1</v>
      </c>
      <c r="F12" s="496">
        <v>0</v>
      </c>
      <c r="G12" s="496">
        <v>1</v>
      </c>
      <c r="H12" s="496">
        <f t="shared" si="0"/>
        <v>85</v>
      </c>
      <c r="I12" s="496">
        <f t="shared" si="1"/>
        <v>108</v>
      </c>
      <c r="J12" s="496">
        <f t="shared" si="2"/>
        <v>193</v>
      </c>
      <c r="K12" s="27" t="s">
        <v>147</v>
      </c>
    </row>
    <row r="13" spans="1:11" s="26" customFormat="1" ht="23.25" customHeight="1">
      <c r="A13" s="27" t="s">
        <v>21</v>
      </c>
      <c r="B13" s="496">
        <v>188</v>
      </c>
      <c r="C13" s="496">
        <v>78</v>
      </c>
      <c r="D13" s="496">
        <v>266</v>
      </c>
      <c r="E13" s="496">
        <v>0</v>
      </c>
      <c r="F13" s="496">
        <v>0</v>
      </c>
      <c r="G13" s="496">
        <v>0</v>
      </c>
      <c r="H13" s="496">
        <f t="shared" si="0"/>
        <v>188</v>
      </c>
      <c r="I13" s="496">
        <f t="shared" si="1"/>
        <v>78</v>
      </c>
      <c r="J13" s="496">
        <f t="shared" si="2"/>
        <v>266</v>
      </c>
      <c r="K13" s="27" t="s">
        <v>149</v>
      </c>
    </row>
    <row r="14" spans="1:11" s="26" customFormat="1" ht="23.25" customHeight="1">
      <c r="A14" s="27" t="s">
        <v>23</v>
      </c>
      <c r="B14" s="496">
        <v>58</v>
      </c>
      <c r="C14" s="496">
        <v>178</v>
      </c>
      <c r="D14" s="496">
        <v>236</v>
      </c>
      <c r="E14" s="496">
        <v>0</v>
      </c>
      <c r="F14" s="496">
        <v>0</v>
      </c>
      <c r="G14" s="496">
        <v>0</v>
      </c>
      <c r="H14" s="496">
        <f t="shared" si="0"/>
        <v>58</v>
      </c>
      <c r="I14" s="496">
        <f t="shared" si="1"/>
        <v>178</v>
      </c>
      <c r="J14" s="496">
        <f t="shared" si="2"/>
        <v>236</v>
      </c>
      <c r="K14" s="27" t="s">
        <v>151</v>
      </c>
    </row>
    <row r="15" spans="1:11" s="26" customFormat="1" ht="23.25" customHeight="1">
      <c r="A15" s="27" t="s">
        <v>650</v>
      </c>
      <c r="B15" s="496">
        <v>13</v>
      </c>
      <c r="C15" s="496">
        <v>24</v>
      </c>
      <c r="D15" s="496">
        <v>37</v>
      </c>
      <c r="E15" s="496">
        <v>0</v>
      </c>
      <c r="F15" s="496">
        <v>0</v>
      </c>
      <c r="G15" s="496">
        <v>0</v>
      </c>
      <c r="H15" s="496">
        <f>SUM(E15,B15)</f>
        <v>13</v>
      </c>
      <c r="I15" s="496">
        <f>SUM(F15,C15)</f>
        <v>24</v>
      </c>
      <c r="J15" s="496">
        <f>SUM(G15,D15)</f>
        <v>37</v>
      </c>
      <c r="K15" s="27" t="s">
        <v>651</v>
      </c>
    </row>
    <row r="16" spans="1:11" s="26" customFormat="1" ht="23.25" customHeight="1">
      <c r="A16" s="27" t="s">
        <v>469</v>
      </c>
      <c r="B16" s="496">
        <v>58</v>
      </c>
      <c r="C16" s="496">
        <v>52</v>
      </c>
      <c r="D16" s="496">
        <v>110</v>
      </c>
      <c r="E16" s="496">
        <v>0</v>
      </c>
      <c r="F16" s="496">
        <v>0</v>
      </c>
      <c r="G16" s="496">
        <v>0</v>
      </c>
      <c r="H16" s="496">
        <f t="shared" si="0"/>
        <v>58</v>
      </c>
      <c r="I16" s="496">
        <f t="shared" si="1"/>
        <v>52</v>
      </c>
      <c r="J16" s="496">
        <f t="shared" si="2"/>
        <v>110</v>
      </c>
      <c r="K16" s="27" t="s">
        <v>501</v>
      </c>
    </row>
    <row r="17" spans="1:11" s="26" customFormat="1" ht="23.25" customHeight="1">
      <c r="A17" s="27" t="s">
        <v>249</v>
      </c>
      <c r="B17" s="496">
        <v>161</v>
      </c>
      <c r="C17" s="496">
        <v>36</v>
      </c>
      <c r="D17" s="496">
        <v>197</v>
      </c>
      <c r="E17" s="496">
        <v>0</v>
      </c>
      <c r="F17" s="496">
        <v>0</v>
      </c>
      <c r="G17" s="496">
        <v>0</v>
      </c>
      <c r="H17" s="496">
        <f t="shared" si="0"/>
        <v>161</v>
      </c>
      <c r="I17" s="496">
        <f t="shared" si="1"/>
        <v>36</v>
      </c>
      <c r="J17" s="496">
        <f t="shared" si="2"/>
        <v>197</v>
      </c>
      <c r="K17" s="27" t="s">
        <v>197</v>
      </c>
    </row>
    <row r="18" spans="1:11" s="26" customFormat="1" ht="23.25" customHeight="1">
      <c r="A18" s="27" t="s">
        <v>84</v>
      </c>
      <c r="B18" s="496">
        <v>471</v>
      </c>
      <c r="C18" s="496">
        <v>248</v>
      </c>
      <c r="D18" s="496">
        <v>719</v>
      </c>
      <c r="E18" s="496">
        <v>0</v>
      </c>
      <c r="F18" s="496">
        <v>0</v>
      </c>
      <c r="G18" s="496">
        <v>0</v>
      </c>
      <c r="H18" s="496">
        <f t="shared" ref="H18:J23" si="3">SUM(E18,B18)</f>
        <v>471</v>
      </c>
      <c r="I18" s="496">
        <f t="shared" si="3"/>
        <v>248</v>
      </c>
      <c r="J18" s="496">
        <f t="shared" si="3"/>
        <v>719</v>
      </c>
      <c r="K18" s="27" t="s">
        <v>463</v>
      </c>
    </row>
    <row r="19" spans="1:11" s="26" customFormat="1" ht="23.25" customHeight="1">
      <c r="A19" s="27" t="s">
        <v>85</v>
      </c>
      <c r="B19" s="496">
        <v>128</v>
      </c>
      <c r="C19" s="496">
        <v>130</v>
      </c>
      <c r="D19" s="496">
        <v>258</v>
      </c>
      <c r="E19" s="496">
        <v>0</v>
      </c>
      <c r="F19" s="496">
        <v>0</v>
      </c>
      <c r="G19" s="496">
        <v>0</v>
      </c>
      <c r="H19" s="496">
        <f t="shared" si="3"/>
        <v>128</v>
      </c>
      <c r="I19" s="496">
        <f t="shared" si="3"/>
        <v>130</v>
      </c>
      <c r="J19" s="496">
        <f t="shared" si="3"/>
        <v>258</v>
      </c>
      <c r="K19" s="27" t="s">
        <v>462</v>
      </c>
    </row>
    <row r="20" spans="1:11" s="26" customFormat="1" ht="23.25" customHeight="1">
      <c r="A20" s="27" t="s">
        <v>86</v>
      </c>
      <c r="B20" s="496">
        <v>57</v>
      </c>
      <c r="C20" s="496">
        <v>64</v>
      </c>
      <c r="D20" s="496">
        <v>121</v>
      </c>
      <c r="E20" s="496">
        <v>0</v>
      </c>
      <c r="F20" s="496">
        <v>0</v>
      </c>
      <c r="G20" s="496">
        <v>0</v>
      </c>
      <c r="H20" s="496">
        <f t="shared" si="3"/>
        <v>57</v>
      </c>
      <c r="I20" s="496">
        <f t="shared" si="3"/>
        <v>64</v>
      </c>
      <c r="J20" s="496">
        <f t="shared" si="3"/>
        <v>121</v>
      </c>
      <c r="K20" s="27" t="s">
        <v>198</v>
      </c>
    </row>
    <row r="21" spans="1:11" s="26" customFormat="1" ht="23.25" customHeight="1">
      <c r="A21" s="27" t="s">
        <v>5</v>
      </c>
      <c r="B21" s="496">
        <v>0</v>
      </c>
      <c r="C21" s="496">
        <v>808</v>
      </c>
      <c r="D21" s="496">
        <v>808</v>
      </c>
      <c r="E21" s="496">
        <v>0</v>
      </c>
      <c r="F21" s="496">
        <v>0</v>
      </c>
      <c r="G21" s="496">
        <v>0</v>
      </c>
      <c r="H21" s="496">
        <f t="shared" si="3"/>
        <v>0</v>
      </c>
      <c r="I21" s="496">
        <f t="shared" si="3"/>
        <v>808</v>
      </c>
      <c r="J21" s="496">
        <f t="shared" si="3"/>
        <v>808</v>
      </c>
      <c r="K21" s="27" t="s">
        <v>167</v>
      </c>
    </row>
    <row r="22" spans="1:11" s="26" customFormat="1" ht="23.25" customHeight="1">
      <c r="A22" s="27" t="s">
        <v>248</v>
      </c>
      <c r="B22" s="496">
        <v>52</v>
      </c>
      <c r="C22" s="496">
        <v>80</v>
      </c>
      <c r="D22" s="496">
        <v>132</v>
      </c>
      <c r="E22" s="496">
        <v>0</v>
      </c>
      <c r="F22" s="496">
        <v>0</v>
      </c>
      <c r="G22" s="496">
        <v>0</v>
      </c>
      <c r="H22" s="496">
        <f t="shared" si="3"/>
        <v>52</v>
      </c>
      <c r="I22" s="496">
        <f t="shared" si="3"/>
        <v>80</v>
      </c>
      <c r="J22" s="496">
        <f t="shared" si="3"/>
        <v>132</v>
      </c>
      <c r="K22" s="27" t="s">
        <v>459</v>
      </c>
    </row>
    <row r="23" spans="1:11" s="26" customFormat="1" ht="23.25" customHeight="1">
      <c r="A23" s="27" t="s">
        <v>277</v>
      </c>
      <c r="B23" s="496">
        <v>66</v>
      </c>
      <c r="C23" s="496">
        <v>0</v>
      </c>
      <c r="D23" s="496">
        <v>66</v>
      </c>
      <c r="E23" s="496">
        <v>0</v>
      </c>
      <c r="F23" s="496">
        <v>0</v>
      </c>
      <c r="G23" s="496">
        <v>0</v>
      </c>
      <c r="H23" s="496">
        <f t="shared" si="3"/>
        <v>66</v>
      </c>
      <c r="I23" s="496">
        <f t="shared" si="3"/>
        <v>0</v>
      </c>
      <c r="J23" s="496">
        <f t="shared" si="3"/>
        <v>66</v>
      </c>
      <c r="K23" s="27" t="s">
        <v>278</v>
      </c>
    </row>
    <row r="24" spans="1:11" s="26" customFormat="1" ht="23.25" customHeight="1">
      <c r="A24" s="27" t="s">
        <v>25</v>
      </c>
      <c r="B24" s="496">
        <v>344</v>
      </c>
      <c r="C24" s="496">
        <v>130</v>
      </c>
      <c r="D24" s="496">
        <v>474</v>
      </c>
      <c r="E24" s="496">
        <v>0</v>
      </c>
      <c r="F24" s="496">
        <v>0</v>
      </c>
      <c r="G24" s="496">
        <v>0</v>
      </c>
      <c r="H24" s="496">
        <f t="shared" si="0"/>
        <v>344</v>
      </c>
      <c r="I24" s="496">
        <f t="shared" si="1"/>
        <v>130</v>
      </c>
      <c r="J24" s="496">
        <f t="shared" si="2"/>
        <v>474</v>
      </c>
      <c r="K24" s="27" t="s">
        <v>274</v>
      </c>
    </row>
    <row r="25" spans="1:11" s="26" customFormat="1" ht="21" customHeight="1">
      <c r="A25" s="27" t="s">
        <v>524</v>
      </c>
      <c r="B25" s="496">
        <v>170</v>
      </c>
      <c r="C25" s="496">
        <v>53</v>
      </c>
      <c r="D25" s="496">
        <v>223</v>
      </c>
      <c r="E25" s="496">
        <v>0</v>
      </c>
      <c r="F25" s="496">
        <v>0</v>
      </c>
      <c r="G25" s="496">
        <v>0</v>
      </c>
      <c r="H25" s="496">
        <f t="shared" si="0"/>
        <v>170</v>
      </c>
      <c r="I25" s="496">
        <f t="shared" si="1"/>
        <v>53</v>
      </c>
      <c r="J25" s="496">
        <f t="shared" si="2"/>
        <v>223</v>
      </c>
      <c r="K25" s="27" t="s">
        <v>525</v>
      </c>
    </row>
    <row r="26" spans="1:11" s="26" customFormat="1" ht="23.25" customHeight="1">
      <c r="A26" s="27" t="s">
        <v>281</v>
      </c>
      <c r="B26" s="496">
        <v>70</v>
      </c>
      <c r="C26" s="496">
        <v>96</v>
      </c>
      <c r="D26" s="496">
        <v>166</v>
      </c>
      <c r="E26" s="496">
        <v>0</v>
      </c>
      <c r="F26" s="496">
        <v>0</v>
      </c>
      <c r="G26" s="496">
        <v>0</v>
      </c>
      <c r="H26" s="496">
        <f t="shared" si="0"/>
        <v>70</v>
      </c>
      <c r="I26" s="496">
        <f t="shared" si="1"/>
        <v>96</v>
      </c>
      <c r="J26" s="496">
        <f t="shared" si="2"/>
        <v>166</v>
      </c>
      <c r="K26" s="27" t="s">
        <v>282</v>
      </c>
    </row>
    <row r="27" spans="1:11" s="26" customFormat="1" ht="21" customHeight="1" thickBot="1">
      <c r="A27" s="162" t="s">
        <v>11</v>
      </c>
      <c r="B27" s="495">
        <f>SUM(B9:B26)</f>
        <v>1967</v>
      </c>
      <c r="C27" s="495">
        <f t="shared" ref="C27:J27" si="4">SUM(C9:C26)</f>
        <v>2164</v>
      </c>
      <c r="D27" s="495">
        <f t="shared" si="4"/>
        <v>4131</v>
      </c>
      <c r="E27" s="495">
        <f t="shared" si="4"/>
        <v>1</v>
      </c>
      <c r="F27" s="495">
        <f t="shared" si="4"/>
        <v>0</v>
      </c>
      <c r="G27" s="495">
        <f t="shared" si="4"/>
        <v>1</v>
      </c>
      <c r="H27" s="495">
        <f t="shared" si="4"/>
        <v>1968</v>
      </c>
      <c r="I27" s="495">
        <f t="shared" si="4"/>
        <v>2164</v>
      </c>
      <c r="J27" s="495">
        <f t="shared" si="4"/>
        <v>4132</v>
      </c>
      <c r="K27" s="224" t="s">
        <v>161</v>
      </c>
    </row>
    <row r="28" spans="1:11" s="26" customFormat="1" ht="17.25" customHeight="1" thickTop="1"/>
    <row r="29" spans="1:11" s="26" customFormat="1" ht="17.25" hidden="1" customHeight="1"/>
    <row r="30" spans="1:11" s="26" customFormat="1" ht="17.25" customHeight="1"/>
    <row r="31" spans="1:11" s="119" customFormat="1" ht="28.5" customHeight="1" thickBot="1">
      <c r="A31" s="14" t="s">
        <v>804</v>
      </c>
      <c r="B31" s="336"/>
      <c r="C31" s="336"/>
      <c r="D31" s="336"/>
      <c r="E31" s="113"/>
      <c r="F31" s="113"/>
      <c r="G31" s="113"/>
      <c r="H31" s="113"/>
      <c r="I31" s="113"/>
      <c r="J31" s="113"/>
      <c r="K31" s="120" t="s">
        <v>803</v>
      </c>
    </row>
    <row r="32" spans="1:11" s="26" customFormat="1" ht="17.25" customHeight="1" thickTop="1">
      <c r="A32" s="1079" t="s">
        <v>14</v>
      </c>
      <c r="B32" s="1079" t="s">
        <v>6</v>
      </c>
      <c r="C32" s="1079"/>
      <c r="D32" s="1079"/>
      <c r="E32" s="1079" t="s">
        <v>7</v>
      </c>
      <c r="F32" s="1079"/>
      <c r="G32" s="1079"/>
      <c r="H32" s="1079" t="s">
        <v>8</v>
      </c>
      <c r="I32" s="1079"/>
      <c r="J32" s="1079"/>
      <c r="K32" s="1082" t="s">
        <v>163</v>
      </c>
    </row>
    <row r="33" spans="1:11" s="26" customFormat="1" ht="17.25" customHeight="1">
      <c r="A33" s="1080"/>
      <c r="B33" s="1080" t="s">
        <v>441</v>
      </c>
      <c r="C33" s="1080"/>
      <c r="D33" s="1080"/>
      <c r="E33" s="1080" t="s">
        <v>127</v>
      </c>
      <c r="F33" s="1080"/>
      <c r="G33" s="1080"/>
      <c r="H33" s="1080" t="s">
        <v>128</v>
      </c>
      <c r="I33" s="1080"/>
      <c r="J33" s="1080"/>
      <c r="K33" s="1083"/>
    </row>
    <row r="34" spans="1:11" s="26" customFormat="1" ht="17.25" customHeight="1">
      <c r="A34" s="1080"/>
      <c r="B34" s="293" t="s">
        <v>235</v>
      </c>
      <c r="C34" s="293" t="s">
        <v>267</v>
      </c>
      <c r="D34" s="79" t="s">
        <v>241</v>
      </c>
      <c r="E34" s="293" t="s">
        <v>235</v>
      </c>
      <c r="F34" s="293" t="s">
        <v>267</v>
      </c>
      <c r="G34" s="79" t="s">
        <v>241</v>
      </c>
      <c r="H34" s="293" t="s">
        <v>235</v>
      </c>
      <c r="I34" s="293" t="s">
        <v>267</v>
      </c>
      <c r="J34" s="79" t="s">
        <v>241</v>
      </c>
      <c r="K34" s="1083"/>
    </row>
    <row r="35" spans="1:11" s="26" customFormat="1" ht="17.25" customHeight="1" thickBot="1">
      <c r="A35" s="1081"/>
      <c r="B35" s="80" t="s">
        <v>238</v>
      </c>
      <c r="C35" s="80" t="s">
        <v>239</v>
      </c>
      <c r="D35" s="80" t="s">
        <v>240</v>
      </c>
      <c r="E35" s="80" t="s">
        <v>238</v>
      </c>
      <c r="F35" s="80" t="s">
        <v>239</v>
      </c>
      <c r="G35" s="80" t="s">
        <v>240</v>
      </c>
      <c r="H35" s="80" t="s">
        <v>238</v>
      </c>
      <c r="I35" s="80" t="s">
        <v>239</v>
      </c>
      <c r="J35" s="80" t="s">
        <v>240</v>
      </c>
      <c r="K35" s="1084"/>
    </row>
    <row r="36" spans="1:11" s="4" customFormat="1" ht="21.75" customHeight="1">
      <c r="A36" s="221" t="s">
        <v>283</v>
      </c>
      <c r="B36" s="24"/>
      <c r="C36" s="24"/>
      <c r="D36" s="24"/>
      <c r="E36" s="24"/>
      <c r="F36" s="24"/>
      <c r="G36" s="24"/>
      <c r="H36" s="24"/>
      <c r="I36" s="24"/>
      <c r="J36" s="24"/>
      <c r="K36" s="27" t="s">
        <v>170</v>
      </c>
    </row>
    <row r="37" spans="1:11" s="26" customFormat="1" ht="21.75" customHeight="1">
      <c r="A37" s="27" t="s">
        <v>469</v>
      </c>
      <c r="B37" s="496">
        <v>24</v>
      </c>
      <c r="C37" s="496">
        <v>5</v>
      </c>
      <c r="D37" s="496">
        <v>29</v>
      </c>
      <c r="E37" s="496">
        <v>0</v>
      </c>
      <c r="F37" s="496">
        <v>0</v>
      </c>
      <c r="G37" s="496">
        <v>0</v>
      </c>
      <c r="H37" s="496">
        <f t="shared" ref="H37:J41" si="5">SUM(E37,B37)</f>
        <v>24</v>
      </c>
      <c r="I37" s="496">
        <f t="shared" si="5"/>
        <v>5</v>
      </c>
      <c r="J37" s="496">
        <f t="shared" si="5"/>
        <v>29</v>
      </c>
      <c r="K37" s="27" t="s">
        <v>501</v>
      </c>
    </row>
    <row r="38" spans="1:11" s="26" customFormat="1" ht="21.75" customHeight="1">
      <c r="A38" s="84" t="s">
        <v>249</v>
      </c>
      <c r="B38" s="497">
        <v>36</v>
      </c>
      <c r="C38" s="497">
        <v>15</v>
      </c>
      <c r="D38" s="497">
        <v>51</v>
      </c>
      <c r="E38" s="492">
        <v>0</v>
      </c>
      <c r="F38" s="492">
        <v>0</v>
      </c>
      <c r="G38" s="492">
        <v>0</v>
      </c>
      <c r="H38" s="492">
        <f t="shared" si="5"/>
        <v>36</v>
      </c>
      <c r="I38" s="492">
        <f t="shared" si="5"/>
        <v>15</v>
      </c>
      <c r="J38" s="492">
        <f t="shared" si="5"/>
        <v>51</v>
      </c>
      <c r="K38" s="115" t="s">
        <v>166</v>
      </c>
    </row>
    <row r="39" spans="1:11" s="26" customFormat="1" ht="21.75" customHeight="1">
      <c r="A39" s="27" t="s">
        <v>652</v>
      </c>
      <c r="B39" s="496">
        <v>22</v>
      </c>
      <c r="C39" s="496">
        <v>19</v>
      </c>
      <c r="D39" s="496">
        <v>41</v>
      </c>
      <c r="E39" s="496">
        <v>0</v>
      </c>
      <c r="F39" s="496">
        <v>0</v>
      </c>
      <c r="G39" s="496">
        <v>0</v>
      </c>
      <c r="H39" s="496">
        <f t="shared" si="5"/>
        <v>22</v>
      </c>
      <c r="I39" s="496">
        <f t="shared" si="5"/>
        <v>19</v>
      </c>
      <c r="J39" s="496">
        <f t="shared" si="5"/>
        <v>41</v>
      </c>
      <c r="K39" s="27" t="s">
        <v>463</v>
      </c>
    </row>
    <row r="40" spans="1:11" s="26" customFormat="1" ht="21.75" customHeight="1">
      <c r="A40" s="27" t="s">
        <v>85</v>
      </c>
      <c r="B40" s="496">
        <v>39</v>
      </c>
      <c r="C40" s="496">
        <v>25</v>
      </c>
      <c r="D40" s="496">
        <v>64</v>
      </c>
      <c r="E40" s="496">
        <v>0</v>
      </c>
      <c r="F40" s="496">
        <v>0</v>
      </c>
      <c r="G40" s="496">
        <v>0</v>
      </c>
      <c r="H40" s="496">
        <f t="shared" si="5"/>
        <v>39</v>
      </c>
      <c r="I40" s="496">
        <f t="shared" si="5"/>
        <v>25</v>
      </c>
      <c r="J40" s="496">
        <f t="shared" si="5"/>
        <v>64</v>
      </c>
      <c r="K40" s="27" t="s">
        <v>462</v>
      </c>
    </row>
    <row r="41" spans="1:11" s="26" customFormat="1" ht="21.75" customHeight="1">
      <c r="A41" s="27" t="s">
        <v>524</v>
      </c>
      <c r="B41" s="496">
        <v>34</v>
      </c>
      <c r="C41" s="496">
        <v>4</v>
      </c>
      <c r="D41" s="496">
        <v>38</v>
      </c>
      <c r="E41" s="496">
        <v>0</v>
      </c>
      <c r="F41" s="496">
        <v>0</v>
      </c>
      <c r="G41" s="496">
        <v>0</v>
      </c>
      <c r="H41" s="496">
        <f t="shared" si="5"/>
        <v>34</v>
      </c>
      <c r="I41" s="496">
        <f t="shared" si="5"/>
        <v>4</v>
      </c>
      <c r="J41" s="496">
        <f t="shared" si="5"/>
        <v>38</v>
      </c>
      <c r="K41" s="27" t="s">
        <v>525</v>
      </c>
    </row>
    <row r="42" spans="1:11" s="3" customFormat="1" ht="21.75" customHeight="1" thickBot="1">
      <c r="A42" s="81" t="s">
        <v>13</v>
      </c>
      <c r="B42" s="492">
        <f>SUM(B37:B41)</f>
        <v>155</v>
      </c>
      <c r="C42" s="492">
        <f t="shared" ref="C42:J42" si="6">SUM(C37:C41)</f>
        <v>68</v>
      </c>
      <c r="D42" s="492">
        <f t="shared" si="6"/>
        <v>223</v>
      </c>
      <c r="E42" s="492">
        <f t="shared" si="6"/>
        <v>0</v>
      </c>
      <c r="F42" s="492">
        <f t="shared" si="6"/>
        <v>0</v>
      </c>
      <c r="G42" s="492">
        <f t="shared" si="6"/>
        <v>0</v>
      </c>
      <c r="H42" s="492">
        <f t="shared" si="6"/>
        <v>155</v>
      </c>
      <c r="I42" s="492">
        <f t="shared" si="6"/>
        <v>68</v>
      </c>
      <c r="J42" s="492">
        <f t="shared" si="6"/>
        <v>223</v>
      </c>
      <c r="K42" s="67" t="s">
        <v>171</v>
      </c>
    </row>
    <row r="43" spans="1:11" s="3" customFormat="1" ht="24" customHeight="1" thickBot="1">
      <c r="A43" s="223" t="s">
        <v>78</v>
      </c>
      <c r="B43" s="480">
        <f>SUM(B42,B27)</f>
        <v>2122</v>
      </c>
      <c r="C43" s="480">
        <f t="shared" ref="C43:J43" si="7">SUM(C42,C27)</f>
        <v>2232</v>
      </c>
      <c r="D43" s="480">
        <f t="shared" si="7"/>
        <v>4354</v>
      </c>
      <c r="E43" s="480">
        <f t="shared" si="7"/>
        <v>1</v>
      </c>
      <c r="F43" s="480">
        <f t="shared" si="7"/>
        <v>0</v>
      </c>
      <c r="G43" s="480">
        <f t="shared" si="7"/>
        <v>1</v>
      </c>
      <c r="H43" s="480">
        <f t="shared" si="7"/>
        <v>2123</v>
      </c>
      <c r="I43" s="480">
        <f t="shared" si="7"/>
        <v>2232</v>
      </c>
      <c r="J43" s="480">
        <f t="shared" si="7"/>
        <v>4355</v>
      </c>
      <c r="K43" s="301" t="s">
        <v>512</v>
      </c>
    </row>
    <row r="44" spans="1:11" s="26" customFormat="1" ht="19.5" customHeight="1" thickTop="1"/>
    <row r="45" spans="1:11" s="26" customFormat="1" ht="17.25" customHeight="1"/>
    <row r="46" spans="1:11" s="26" customFormat="1" ht="17.25" customHeight="1"/>
    <row r="47" spans="1:11" s="26" customFormat="1" ht="17.25" customHeight="1"/>
    <row r="48" spans="1:11" s="26" customFormat="1" ht="17.25" customHeight="1"/>
    <row r="49" spans="2:10" s="26" customFormat="1" ht="17.25" customHeight="1"/>
    <row r="50" spans="2:10" s="26" customFormat="1" ht="17.25" customHeight="1"/>
    <row r="51" spans="2:10" s="26" customFormat="1" ht="17.25" customHeight="1"/>
    <row r="52" spans="2:10" ht="17.25" customHeight="1">
      <c r="B52" s="40"/>
      <c r="C52" s="40"/>
      <c r="D52" s="40"/>
      <c r="E52" s="40"/>
      <c r="F52" s="40"/>
      <c r="G52" s="40"/>
      <c r="H52" s="40"/>
      <c r="I52" s="40"/>
      <c r="J52" s="40"/>
    </row>
    <row r="53" spans="2:10" ht="17.25" customHeight="1">
      <c r="B53" s="40"/>
      <c r="C53" s="40"/>
      <c r="D53" s="40"/>
      <c r="E53" s="40"/>
      <c r="F53" s="40"/>
      <c r="G53" s="40"/>
      <c r="H53" s="40"/>
      <c r="I53" s="40"/>
      <c r="J53" s="40"/>
    </row>
    <row r="54" spans="2:10" ht="17.25" customHeight="1">
      <c r="B54" s="40"/>
      <c r="C54" s="40"/>
      <c r="D54" s="40"/>
      <c r="E54" s="40"/>
      <c r="F54" s="40"/>
      <c r="G54" s="40"/>
      <c r="H54" s="40"/>
      <c r="I54" s="40"/>
      <c r="J54" s="40"/>
    </row>
    <row r="55" spans="2:10" ht="17.25" customHeight="1">
      <c r="B55" s="40"/>
      <c r="C55" s="40"/>
      <c r="D55" s="40"/>
      <c r="E55" s="40"/>
      <c r="F55" s="40"/>
      <c r="G55" s="40"/>
      <c r="H55" s="40"/>
      <c r="I55" s="40"/>
      <c r="J55" s="40"/>
    </row>
    <row r="56" spans="2:10" ht="17.25" customHeight="1">
      <c r="B56" s="40"/>
      <c r="C56" s="40"/>
      <c r="D56" s="40"/>
      <c r="E56" s="40"/>
      <c r="F56" s="40"/>
      <c r="G56" s="40"/>
      <c r="H56" s="40"/>
      <c r="I56" s="40"/>
      <c r="J56" s="40"/>
    </row>
    <row r="57" spans="2:10" ht="17.25" customHeight="1">
      <c r="B57" s="40"/>
      <c r="C57" s="40"/>
      <c r="D57" s="40"/>
      <c r="E57" s="40"/>
      <c r="F57" s="40"/>
      <c r="G57" s="40"/>
      <c r="H57" s="40"/>
      <c r="I57" s="40"/>
      <c r="J57" s="40"/>
    </row>
    <row r="58" spans="2:10" ht="17.25" customHeight="1">
      <c r="B58" s="40"/>
      <c r="C58" s="40"/>
      <c r="D58" s="40"/>
      <c r="E58" s="40"/>
      <c r="F58" s="40"/>
      <c r="G58" s="40"/>
      <c r="H58" s="40"/>
      <c r="I58" s="40"/>
      <c r="J58" s="40"/>
    </row>
    <row r="59" spans="2:10" ht="17.25" customHeight="1">
      <c r="B59" s="40"/>
      <c r="C59" s="40"/>
      <c r="D59" s="40"/>
      <c r="E59" s="40"/>
      <c r="F59" s="40"/>
      <c r="G59" s="40"/>
      <c r="H59" s="40"/>
      <c r="I59" s="40"/>
      <c r="J59" s="40"/>
    </row>
    <row r="60" spans="2:10" ht="17.25" customHeight="1">
      <c r="B60" s="40"/>
      <c r="C60" s="40"/>
      <c r="D60" s="40"/>
      <c r="E60" s="40"/>
      <c r="F60" s="40"/>
      <c r="G60" s="40"/>
      <c r="H60" s="40"/>
      <c r="I60" s="40"/>
      <c r="J60" s="40"/>
    </row>
    <row r="61" spans="2:10" ht="17.25" customHeight="1">
      <c r="B61" s="40"/>
      <c r="C61" s="40"/>
      <c r="D61" s="40"/>
      <c r="E61" s="40"/>
      <c r="F61" s="40"/>
      <c r="G61" s="40"/>
      <c r="H61" s="40"/>
      <c r="I61" s="40"/>
      <c r="J61" s="40"/>
    </row>
    <row r="62" spans="2:10" ht="17.25" customHeight="1">
      <c r="B62" s="40"/>
      <c r="C62" s="40"/>
      <c r="D62" s="40"/>
      <c r="E62" s="40"/>
      <c r="F62" s="40"/>
      <c r="G62" s="40"/>
      <c r="H62" s="40"/>
      <c r="I62" s="40"/>
      <c r="J62" s="40"/>
    </row>
    <row r="63" spans="2:10" ht="17.25" customHeight="1">
      <c r="B63" s="40"/>
      <c r="C63" s="40"/>
      <c r="D63" s="40"/>
      <c r="E63" s="40"/>
      <c r="F63" s="40"/>
      <c r="G63" s="40"/>
      <c r="H63" s="40"/>
      <c r="I63" s="40"/>
      <c r="J63" s="40"/>
    </row>
    <row r="64" spans="2:10" ht="17.25" customHeight="1">
      <c r="B64" s="40"/>
      <c r="C64" s="40"/>
      <c r="D64" s="40"/>
      <c r="E64" s="40"/>
      <c r="F64" s="40"/>
      <c r="G64" s="40"/>
      <c r="H64" s="40"/>
      <c r="I64" s="40"/>
      <c r="J64" s="40"/>
    </row>
    <row r="65" spans="2:10" ht="17.25" customHeight="1">
      <c r="B65" s="40"/>
      <c r="C65" s="40"/>
      <c r="D65" s="40"/>
      <c r="E65" s="40"/>
      <c r="F65" s="40"/>
      <c r="G65" s="40"/>
      <c r="H65" s="40"/>
      <c r="I65" s="40"/>
      <c r="J65" s="40"/>
    </row>
    <row r="66" spans="2:10" ht="17.25" customHeight="1">
      <c r="B66" s="40"/>
      <c r="C66" s="40"/>
      <c r="D66" s="40"/>
      <c r="E66" s="40"/>
      <c r="F66" s="40"/>
      <c r="G66" s="40"/>
      <c r="H66" s="40"/>
      <c r="I66" s="40"/>
      <c r="J66" s="40"/>
    </row>
    <row r="67" spans="2:10" ht="17.25" customHeight="1">
      <c r="B67" s="40"/>
      <c r="C67" s="40"/>
      <c r="D67" s="40"/>
      <c r="E67" s="40"/>
      <c r="F67" s="40"/>
      <c r="G67" s="40"/>
      <c r="H67" s="40"/>
      <c r="I67" s="40"/>
      <c r="J67" s="40"/>
    </row>
    <row r="68" spans="2:10" ht="17.25" customHeight="1">
      <c r="B68" s="40"/>
      <c r="C68" s="40"/>
      <c r="D68" s="40"/>
      <c r="E68" s="40"/>
      <c r="F68" s="40"/>
      <c r="G68" s="40"/>
      <c r="H68" s="40"/>
      <c r="I68" s="40"/>
      <c r="J68" s="40"/>
    </row>
    <row r="69" spans="2:10" ht="17.25" customHeight="1">
      <c r="B69" s="40"/>
      <c r="C69" s="40"/>
      <c r="D69" s="40"/>
      <c r="E69" s="40"/>
      <c r="F69" s="40"/>
      <c r="G69" s="40"/>
      <c r="H69" s="40"/>
      <c r="I69" s="40"/>
      <c r="J69" s="40"/>
    </row>
    <row r="70" spans="2:10" ht="17.25" customHeight="1">
      <c r="B70" s="40"/>
      <c r="C70" s="40"/>
      <c r="D70" s="40"/>
      <c r="E70" s="40"/>
      <c r="F70" s="40"/>
      <c r="G70" s="40"/>
      <c r="H70" s="40"/>
      <c r="I70" s="40"/>
      <c r="J70" s="40"/>
    </row>
    <row r="71" spans="2:10" ht="17.25" customHeight="1">
      <c r="B71" s="40"/>
      <c r="C71" s="40"/>
      <c r="D71" s="40"/>
      <c r="E71" s="40"/>
      <c r="F71" s="40"/>
      <c r="G71" s="40"/>
      <c r="H71" s="40"/>
      <c r="I71" s="40"/>
      <c r="J71" s="40"/>
    </row>
    <row r="72" spans="2:10" ht="17.25" customHeight="1">
      <c r="B72" s="40"/>
      <c r="C72" s="40"/>
      <c r="D72" s="40"/>
      <c r="E72" s="40"/>
      <c r="F72" s="40"/>
      <c r="G72" s="40"/>
      <c r="H72" s="40"/>
      <c r="I72" s="40"/>
      <c r="J72" s="40"/>
    </row>
    <row r="73" spans="2:10" ht="17.25" customHeight="1">
      <c r="B73" s="40"/>
      <c r="C73" s="40"/>
      <c r="D73" s="40"/>
      <c r="E73" s="40"/>
      <c r="F73" s="40"/>
      <c r="G73" s="40"/>
      <c r="H73" s="40"/>
      <c r="I73" s="40"/>
      <c r="J73" s="40"/>
    </row>
    <row r="74" spans="2:10" ht="17.25" customHeight="1">
      <c r="B74" s="40"/>
      <c r="C74" s="40"/>
      <c r="D74" s="40"/>
      <c r="E74" s="40"/>
      <c r="F74" s="40"/>
      <c r="G74" s="40"/>
      <c r="H74" s="40"/>
      <c r="I74" s="40"/>
      <c r="J74" s="40"/>
    </row>
    <row r="75" spans="2:10" ht="17.25" customHeight="1">
      <c r="B75" s="40"/>
      <c r="C75" s="40"/>
      <c r="D75" s="40"/>
      <c r="E75" s="40"/>
      <c r="F75" s="40"/>
      <c r="G75" s="40"/>
      <c r="H75" s="40"/>
      <c r="I75" s="40"/>
      <c r="J75" s="40"/>
    </row>
    <row r="76" spans="2:10" ht="17.25" customHeight="1">
      <c r="B76" s="40"/>
      <c r="C76" s="40"/>
      <c r="D76" s="40"/>
      <c r="E76" s="40"/>
      <c r="F76" s="40"/>
      <c r="G76" s="40"/>
      <c r="H76" s="40"/>
      <c r="I76" s="40"/>
      <c r="J76" s="40"/>
    </row>
    <row r="77" spans="2:10" ht="17.25" customHeight="1">
      <c r="B77" s="40"/>
      <c r="C77" s="40"/>
      <c r="D77" s="40"/>
      <c r="E77" s="40"/>
      <c r="F77" s="40"/>
      <c r="G77" s="40"/>
      <c r="H77" s="40"/>
      <c r="I77" s="40"/>
      <c r="J77" s="40"/>
    </row>
    <row r="78" spans="2:10" ht="17.25" customHeight="1">
      <c r="B78" s="40"/>
      <c r="C78" s="40"/>
      <c r="D78" s="40"/>
      <c r="E78" s="40"/>
      <c r="F78" s="40"/>
      <c r="G78" s="40"/>
      <c r="H78" s="40"/>
      <c r="I78" s="40"/>
      <c r="J78" s="40"/>
    </row>
    <row r="79" spans="2:10" ht="17.25" customHeight="1">
      <c r="B79" s="40"/>
      <c r="C79" s="40"/>
      <c r="D79" s="40"/>
      <c r="E79" s="40"/>
      <c r="F79" s="40"/>
      <c r="G79" s="40"/>
      <c r="H79" s="40"/>
      <c r="I79" s="40"/>
      <c r="J79" s="40"/>
    </row>
    <row r="80" spans="2:10" ht="17.25" customHeight="1">
      <c r="B80" s="40"/>
      <c r="C80" s="40"/>
      <c r="D80" s="40"/>
      <c r="E80" s="40"/>
      <c r="F80" s="40"/>
      <c r="G80" s="40"/>
      <c r="H80" s="40"/>
      <c r="I80" s="40"/>
      <c r="J80" s="40"/>
    </row>
    <row r="81" spans="2:10" ht="17.25" customHeight="1">
      <c r="B81" s="40"/>
      <c r="C81" s="40"/>
      <c r="D81" s="40"/>
      <c r="E81" s="40"/>
      <c r="F81" s="40"/>
      <c r="G81" s="40"/>
      <c r="H81" s="40"/>
      <c r="I81" s="40"/>
      <c r="J81" s="40"/>
    </row>
    <row r="82" spans="2:10" ht="17.25" customHeight="1">
      <c r="B82" s="40"/>
      <c r="C82" s="40"/>
      <c r="D82" s="40"/>
      <c r="E82" s="40"/>
      <c r="F82" s="40"/>
      <c r="G82" s="40"/>
      <c r="H82" s="40"/>
      <c r="I82" s="40"/>
      <c r="J82" s="40"/>
    </row>
    <row r="83" spans="2:10" ht="17.25" customHeight="1">
      <c r="B83" s="40"/>
      <c r="C83" s="40"/>
      <c r="D83" s="40"/>
      <c r="E83" s="40"/>
      <c r="F83" s="40"/>
      <c r="G83" s="40"/>
      <c r="H83" s="40"/>
      <c r="I83" s="40"/>
      <c r="J83" s="40"/>
    </row>
    <row r="84" spans="2:10" ht="17.25" customHeight="1">
      <c r="B84" s="40"/>
      <c r="C84" s="40"/>
      <c r="D84" s="40"/>
      <c r="E84" s="40"/>
      <c r="F84" s="40"/>
      <c r="G84" s="40"/>
      <c r="H84" s="40"/>
      <c r="I84" s="40"/>
      <c r="J84" s="40"/>
    </row>
    <row r="85" spans="2:10" ht="17.25" customHeight="1">
      <c r="B85" s="40"/>
      <c r="C85" s="40"/>
      <c r="D85" s="40"/>
      <c r="E85" s="40"/>
      <c r="F85" s="40"/>
      <c r="G85" s="40"/>
      <c r="H85" s="40"/>
      <c r="I85" s="40"/>
      <c r="J85" s="40"/>
    </row>
    <row r="86" spans="2:10" ht="17.25" customHeight="1">
      <c r="B86" s="40"/>
      <c r="C86" s="40"/>
      <c r="D86" s="40"/>
      <c r="E86" s="40"/>
      <c r="F86" s="40"/>
      <c r="G86" s="40"/>
      <c r="H86" s="40"/>
      <c r="I86" s="40"/>
      <c r="J86" s="40"/>
    </row>
    <row r="87" spans="2:10" ht="17.25" customHeight="1">
      <c r="B87" s="40"/>
      <c r="C87" s="40"/>
      <c r="D87" s="40"/>
      <c r="E87" s="40"/>
      <c r="F87" s="40"/>
      <c r="G87" s="40"/>
      <c r="H87" s="40"/>
      <c r="I87" s="40"/>
      <c r="J87" s="40"/>
    </row>
    <row r="88" spans="2:10" ht="17.25" customHeight="1">
      <c r="B88" s="40"/>
      <c r="C88" s="40"/>
      <c r="D88" s="40"/>
      <c r="E88" s="40"/>
      <c r="F88" s="40"/>
      <c r="G88" s="40"/>
      <c r="H88" s="40"/>
      <c r="I88" s="40"/>
      <c r="J88" s="40"/>
    </row>
    <row r="89" spans="2:10" ht="17.25" customHeight="1">
      <c r="B89" s="40"/>
      <c r="C89" s="40"/>
      <c r="D89" s="40"/>
      <c r="E89" s="40"/>
      <c r="F89" s="40"/>
      <c r="G89" s="40"/>
      <c r="H89" s="40"/>
      <c r="I89" s="40"/>
      <c r="J89" s="40"/>
    </row>
    <row r="90" spans="2:10" ht="17.25" customHeight="1">
      <c r="B90" s="40"/>
      <c r="C90" s="40"/>
      <c r="D90" s="40"/>
      <c r="E90" s="40"/>
      <c r="F90" s="40"/>
      <c r="G90" s="40"/>
      <c r="H90" s="40"/>
      <c r="I90" s="40"/>
      <c r="J90" s="40"/>
    </row>
    <row r="91" spans="2:10" ht="17.25" customHeight="1">
      <c r="B91" s="40"/>
      <c r="C91" s="40"/>
      <c r="D91" s="40"/>
      <c r="E91" s="40"/>
      <c r="F91" s="40"/>
      <c r="G91" s="40"/>
      <c r="H91" s="40"/>
      <c r="I91" s="40"/>
      <c r="J91" s="40"/>
    </row>
    <row r="92" spans="2:10" ht="17.25" customHeight="1">
      <c r="B92" s="40"/>
      <c r="C92" s="40"/>
      <c r="D92" s="40"/>
      <c r="E92" s="40"/>
      <c r="F92" s="40"/>
      <c r="G92" s="40"/>
      <c r="H92" s="40"/>
      <c r="I92" s="40"/>
      <c r="J92" s="40"/>
    </row>
    <row r="93" spans="2:10" ht="17.25" customHeight="1">
      <c r="B93" s="40"/>
      <c r="C93" s="40"/>
      <c r="D93" s="40"/>
      <c r="E93" s="40"/>
      <c r="F93" s="40"/>
      <c r="G93" s="40"/>
      <c r="H93" s="40"/>
      <c r="I93" s="40"/>
      <c r="J93" s="40"/>
    </row>
    <row r="94" spans="2:10" ht="17.25" customHeight="1">
      <c r="B94" s="40"/>
      <c r="C94" s="40"/>
      <c r="D94" s="40"/>
      <c r="E94" s="40"/>
      <c r="F94" s="40"/>
      <c r="G94" s="40"/>
      <c r="H94" s="40"/>
      <c r="I94" s="40"/>
      <c r="J94" s="40"/>
    </row>
    <row r="95" spans="2:10" ht="17.25" customHeight="1">
      <c r="B95" s="40"/>
      <c r="C95" s="40"/>
      <c r="D95" s="40"/>
      <c r="E95" s="40"/>
      <c r="F95" s="40"/>
      <c r="G95" s="40"/>
      <c r="H95" s="40"/>
      <c r="I95" s="40"/>
      <c r="J95" s="40"/>
    </row>
    <row r="96" spans="2:10" ht="17.25" customHeight="1">
      <c r="B96" s="40"/>
      <c r="C96" s="40"/>
      <c r="D96" s="40"/>
      <c r="E96" s="40"/>
      <c r="F96" s="40"/>
      <c r="G96" s="40"/>
      <c r="H96" s="40"/>
      <c r="I96" s="40"/>
      <c r="J96" s="40"/>
    </row>
    <row r="97" spans="2:10" ht="17.25" customHeight="1">
      <c r="B97" s="40"/>
      <c r="C97" s="40"/>
      <c r="D97" s="40"/>
      <c r="E97" s="40"/>
      <c r="F97" s="40"/>
      <c r="G97" s="40"/>
      <c r="H97" s="40"/>
      <c r="I97" s="40"/>
      <c r="J97" s="40"/>
    </row>
    <row r="98" spans="2:10" ht="17.25" customHeight="1">
      <c r="B98" s="40"/>
      <c r="C98" s="40"/>
      <c r="D98" s="40"/>
      <c r="E98" s="40"/>
      <c r="F98" s="40"/>
      <c r="G98" s="40"/>
      <c r="H98" s="40"/>
      <c r="I98" s="40"/>
      <c r="J98" s="40"/>
    </row>
    <row r="99" spans="2:10" ht="17.25" customHeight="1">
      <c r="B99" s="40"/>
      <c r="C99" s="40"/>
      <c r="D99" s="40"/>
      <c r="E99" s="40"/>
      <c r="F99" s="40"/>
      <c r="G99" s="40"/>
      <c r="H99" s="40"/>
      <c r="I99" s="40"/>
      <c r="J99" s="40"/>
    </row>
    <row r="100" spans="2:10" ht="17.25" customHeight="1">
      <c r="B100" s="40"/>
      <c r="C100" s="40"/>
      <c r="D100" s="40"/>
      <c r="E100" s="40"/>
      <c r="F100" s="40"/>
      <c r="G100" s="40"/>
      <c r="H100" s="40"/>
      <c r="I100" s="40"/>
      <c r="J100" s="40"/>
    </row>
    <row r="101" spans="2:10" ht="17.25" customHeight="1">
      <c r="B101" s="40"/>
      <c r="C101" s="40"/>
      <c r="D101" s="40"/>
      <c r="E101" s="40"/>
      <c r="F101" s="40"/>
      <c r="G101" s="40"/>
      <c r="H101" s="40"/>
      <c r="I101" s="40"/>
      <c r="J101" s="40"/>
    </row>
    <row r="102" spans="2:10" ht="17.25" customHeight="1">
      <c r="B102" s="40"/>
      <c r="C102" s="40"/>
      <c r="D102" s="40"/>
      <c r="E102" s="40"/>
      <c r="F102" s="40"/>
      <c r="G102" s="40"/>
      <c r="H102" s="40"/>
      <c r="I102" s="40"/>
      <c r="J102" s="40"/>
    </row>
    <row r="103" spans="2:10" ht="17.25" customHeight="1">
      <c r="B103" s="40"/>
      <c r="C103" s="40"/>
      <c r="D103" s="40"/>
      <c r="E103" s="40"/>
      <c r="F103" s="40"/>
      <c r="G103" s="40"/>
      <c r="H103" s="40"/>
      <c r="I103" s="40"/>
      <c r="J103" s="40"/>
    </row>
    <row r="104" spans="2:10" ht="17.25" customHeight="1">
      <c r="B104" s="40"/>
      <c r="C104" s="40"/>
      <c r="D104" s="40"/>
      <c r="E104" s="40"/>
      <c r="F104" s="40"/>
      <c r="G104" s="40"/>
      <c r="H104" s="40"/>
      <c r="I104" s="40"/>
      <c r="J104" s="40"/>
    </row>
    <row r="105" spans="2:10" ht="17.25" customHeight="1">
      <c r="B105" s="40"/>
      <c r="C105" s="40"/>
      <c r="D105" s="40"/>
      <c r="E105" s="40"/>
      <c r="F105" s="40"/>
      <c r="G105" s="40"/>
      <c r="H105" s="40"/>
      <c r="I105" s="40"/>
      <c r="J105" s="40"/>
    </row>
    <row r="106" spans="2:10" ht="17.25" customHeight="1">
      <c r="B106" s="40"/>
      <c r="C106" s="40"/>
      <c r="D106" s="40"/>
      <c r="E106" s="40"/>
      <c r="F106" s="40"/>
      <c r="G106" s="40"/>
      <c r="H106" s="40"/>
      <c r="I106" s="40"/>
      <c r="J106" s="40"/>
    </row>
    <row r="107" spans="2:10" ht="17.25" customHeight="1">
      <c r="B107" s="40"/>
      <c r="C107" s="40"/>
      <c r="D107" s="40"/>
      <c r="E107" s="40"/>
      <c r="F107" s="40"/>
      <c r="G107" s="40"/>
      <c r="H107" s="40"/>
      <c r="I107" s="40"/>
      <c r="J107" s="40"/>
    </row>
    <row r="108" spans="2:10" ht="17.25" customHeight="1">
      <c r="B108" s="40"/>
      <c r="C108" s="40"/>
      <c r="D108" s="40"/>
      <c r="E108" s="40"/>
      <c r="F108" s="40"/>
      <c r="G108" s="40"/>
      <c r="H108" s="40"/>
      <c r="I108" s="40"/>
      <c r="J108" s="40"/>
    </row>
    <row r="109" spans="2:10" ht="17.25" customHeight="1">
      <c r="B109" s="40"/>
      <c r="C109" s="40"/>
      <c r="D109" s="40"/>
      <c r="E109" s="40"/>
      <c r="F109" s="40"/>
      <c r="G109" s="40"/>
      <c r="H109" s="40"/>
      <c r="I109" s="40"/>
      <c r="J109" s="40"/>
    </row>
    <row r="110" spans="2:10" ht="17.25" customHeight="1">
      <c r="B110" s="40"/>
      <c r="C110" s="40"/>
      <c r="D110" s="40"/>
      <c r="E110" s="40"/>
      <c r="F110" s="40"/>
      <c r="G110" s="40"/>
      <c r="H110" s="40"/>
      <c r="I110" s="40"/>
      <c r="J110" s="40"/>
    </row>
    <row r="111" spans="2:10" ht="17.25" customHeight="1">
      <c r="B111" s="40"/>
      <c r="C111" s="40"/>
      <c r="D111" s="40"/>
      <c r="E111" s="40"/>
      <c r="F111" s="40"/>
      <c r="G111" s="40"/>
      <c r="H111" s="40"/>
      <c r="I111" s="40"/>
      <c r="J111" s="40"/>
    </row>
    <row r="112" spans="2:10" ht="17.25" customHeight="1">
      <c r="B112" s="40"/>
      <c r="C112" s="40"/>
      <c r="D112" s="40"/>
      <c r="E112" s="40"/>
      <c r="F112" s="40"/>
      <c r="G112" s="40"/>
      <c r="H112" s="40"/>
      <c r="I112" s="40"/>
      <c r="J112" s="40"/>
    </row>
    <row r="113" spans="2:10" ht="17.25" customHeight="1">
      <c r="B113" s="40"/>
      <c r="C113" s="40"/>
      <c r="D113" s="40"/>
      <c r="E113" s="40"/>
      <c r="F113" s="40"/>
      <c r="G113" s="40"/>
      <c r="H113" s="40"/>
      <c r="I113" s="40"/>
      <c r="J113" s="40"/>
    </row>
    <row r="114" spans="2:10" ht="17.25" customHeight="1">
      <c r="B114" s="40"/>
      <c r="C114" s="40"/>
      <c r="D114" s="40"/>
      <c r="E114" s="40"/>
      <c r="F114" s="40"/>
      <c r="G114" s="40"/>
      <c r="H114" s="40"/>
      <c r="I114" s="40"/>
      <c r="J114" s="40"/>
    </row>
    <row r="115" spans="2:10" ht="17.25" customHeight="1">
      <c r="B115" s="40"/>
      <c r="C115" s="40"/>
      <c r="D115" s="40"/>
      <c r="E115" s="40"/>
      <c r="F115" s="40"/>
      <c r="G115" s="40"/>
      <c r="H115" s="40"/>
      <c r="I115" s="40"/>
      <c r="J115" s="40"/>
    </row>
    <row r="116" spans="2:10" ht="17.25" customHeight="1">
      <c r="B116" s="40"/>
      <c r="C116" s="40"/>
      <c r="D116" s="40"/>
      <c r="E116" s="40"/>
      <c r="F116" s="40"/>
      <c r="G116" s="40"/>
      <c r="H116" s="40"/>
      <c r="I116" s="40"/>
      <c r="J116" s="40"/>
    </row>
    <row r="117" spans="2:10" ht="17.25" customHeight="1">
      <c r="B117" s="40"/>
      <c r="C117" s="40"/>
      <c r="D117" s="40"/>
      <c r="E117" s="40"/>
      <c r="F117" s="40"/>
      <c r="G117" s="40"/>
      <c r="H117" s="40"/>
      <c r="I117" s="40"/>
      <c r="J117" s="40"/>
    </row>
    <row r="118" spans="2:10" ht="17.25" customHeight="1">
      <c r="B118" s="40"/>
      <c r="C118" s="40"/>
      <c r="D118" s="40"/>
      <c r="E118" s="40"/>
      <c r="F118" s="40"/>
      <c r="G118" s="40"/>
      <c r="H118" s="40"/>
      <c r="I118" s="40"/>
      <c r="J118" s="40"/>
    </row>
    <row r="119" spans="2:10" ht="17.25" customHeight="1">
      <c r="B119" s="40"/>
      <c r="C119" s="40"/>
      <c r="D119" s="40"/>
      <c r="E119" s="40"/>
      <c r="F119" s="40"/>
      <c r="G119" s="40"/>
      <c r="H119" s="40"/>
      <c r="I119" s="40"/>
      <c r="J119" s="40"/>
    </row>
    <row r="120" spans="2:10" ht="17.25" customHeight="1">
      <c r="B120" s="40"/>
      <c r="C120" s="40"/>
      <c r="D120" s="40"/>
      <c r="E120" s="40"/>
      <c r="F120" s="40"/>
      <c r="G120" s="40"/>
      <c r="H120" s="40"/>
      <c r="I120" s="40"/>
      <c r="J120" s="40"/>
    </row>
    <row r="121" spans="2:10" ht="17.25" customHeight="1">
      <c r="B121" s="40"/>
      <c r="C121" s="40"/>
      <c r="D121" s="40"/>
      <c r="E121" s="40"/>
      <c r="F121" s="40"/>
      <c r="G121" s="40"/>
      <c r="H121" s="40"/>
      <c r="I121" s="40"/>
      <c r="J121" s="40"/>
    </row>
    <row r="122" spans="2:10" ht="17.25" customHeight="1">
      <c r="B122" s="40"/>
      <c r="C122" s="40"/>
      <c r="D122" s="40"/>
      <c r="E122" s="40"/>
      <c r="F122" s="40"/>
      <c r="G122" s="40"/>
      <c r="H122" s="40"/>
      <c r="I122" s="40"/>
      <c r="J122" s="40"/>
    </row>
    <row r="123" spans="2:10" ht="17.25" customHeight="1">
      <c r="B123" s="40"/>
      <c r="C123" s="40"/>
      <c r="D123" s="40"/>
      <c r="E123" s="40"/>
      <c r="F123" s="40"/>
      <c r="G123" s="40"/>
      <c r="H123" s="40"/>
      <c r="I123" s="40"/>
      <c r="J123" s="40"/>
    </row>
    <row r="124" spans="2:10" ht="17.25" customHeight="1">
      <c r="B124" s="40"/>
      <c r="C124" s="40"/>
      <c r="D124" s="40"/>
      <c r="E124" s="40"/>
      <c r="F124" s="40"/>
      <c r="G124" s="40"/>
      <c r="H124" s="40"/>
      <c r="I124" s="40"/>
      <c r="J124" s="40"/>
    </row>
    <row r="125" spans="2:10" ht="17.25" customHeight="1">
      <c r="B125" s="40"/>
      <c r="C125" s="40"/>
      <c r="D125" s="40"/>
      <c r="E125" s="40"/>
      <c r="F125" s="40"/>
      <c r="G125" s="40"/>
      <c r="H125" s="40"/>
      <c r="I125" s="40"/>
      <c r="J125" s="40"/>
    </row>
    <row r="126" spans="2:10" ht="17.25" customHeight="1">
      <c r="B126" s="40"/>
      <c r="C126" s="40"/>
      <c r="D126" s="40"/>
      <c r="E126" s="40"/>
      <c r="F126" s="40"/>
      <c r="G126" s="40"/>
      <c r="H126" s="40"/>
      <c r="I126" s="40"/>
      <c r="J126" s="40"/>
    </row>
    <row r="127" spans="2:10" ht="17.25" customHeight="1">
      <c r="B127" s="40"/>
      <c r="C127" s="40"/>
      <c r="D127" s="40"/>
      <c r="E127" s="40"/>
      <c r="F127" s="40"/>
      <c r="G127" s="40"/>
      <c r="H127" s="40"/>
      <c r="I127" s="40"/>
      <c r="J127" s="40"/>
    </row>
    <row r="128" spans="2:10" ht="17.25" customHeight="1">
      <c r="B128" s="40"/>
      <c r="C128" s="40"/>
      <c r="D128" s="40"/>
      <c r="E128" s="40"/>
      <c r="F128" s="40"/>
      <c r="G128" s="40"/>
      <c r="H128" s="40"/>
      <c r="I128" s="40"/>
      <c r="J128" s="40"/>
    </row>
    <row r="129" spans="2:10" ht="17.25" customHeight="1">
      <c r="B129" s="40"/>
      <c r="C129" s="40"/>
      <c r="D129" s="40"/>
      <c r="E129" s="40"/>
      <c r="F129" s="40"/>
      <c r="G129" s="40"/>
      <c r="H129" s="40"/>
      <c r="I129" s="40"/>
      <c r="J129" s="40"/>
    </row>
    <row r="130" spans="2:10" ht="17.25" customHeight="1">
      <c r="B130" s="40"/>
      <c r="C130" s="40"/>
      <c r="D130" s="40"/>
      <c r="E130" s="40"/>
      <c r="F130" s="40"/>
      <c r="G130" s="40"/>
      <c r="H130" s="40"/>
      <c r="I130" s="40"/>
      <c r="J130" s="40"/>
    </row>
    <row r="131" spans="2:10" ht="17.25" customHeight="1">
      <c r="B131" s="40"/>
      <c r="C131" s="40"/>
      <c r="D131" s="40"/>
      <c r="E131" s="40"/>
      <c r="F131" s="40"/>
      <c r="G131" s="40"/>
      <c r="H131" s="40"/>
      <c r="I131" s="40"/>
      <c r="J131" s="40"/>
    </row>
    <row r="132" spans="2:10" ht="17.25" customHeight="1">
      <c r="B132" s="40"/>
      <c r="C132" s="40"/>
      <c r="D132" s="40"/>
      <c r="E132" s="40"/>
      <c r="F132" s="40"/>
      <c r="G132" s="40"/>
      <c r="H132" s="40"/>
      <c r="I132" s="40"/>
      <c r="J132" s="40"/>
    </row>
    <row r="133" spans="2:10" ht="17.25" customHeight="1">
      <c r="B133" s="40"/>
      <c r="C133" s="40"/>
      <c r="D133" s="40"/>
      <c r="E133" s="40"/>
      <c r="F133" s="40"/>
      <c r="G133" s="40"/>
      <c r="H133" s="40"/>
      <c r="I133" s="40"/>
      <c r="J133" s="40"/>
    </row>
    <row r="134" spans="2:10" ht="17.25" customHeight="1">
      <c r="B134" s="40"/>
      <c r="C134" s="40"/>
      <c r="D134" s="40"/>
      <c r="E134" s="40"/>
      <c r="F134" s="40"/>
      <c r="G134" s="40"/>
      <c r="H134" s="40"/>
      <c r="I134" s="40"/>
      <c r="J134" s="40"/>
    </row>
    <row r="135" spans="2:10" ht="17.25" customHeight="1">
      <c r="B135" s="40"/>
      <c r="C135" s="40"/>
      <c r="D135" s="40"/>
      <c r="E135" s="40"/>
      <c r="F135" s="40"/>
      <c r="G135" s="40"/>
      <c r="H135" s="40"/>
      <c r="I135" s="40"/>
      <c r="J135" s="40"/>
    </row>
    <row r="136" spans="2:10" ht="17.25" customHeight="1">
      <c r="B136" s="40"/>
      <c r="C136" s="40"/>
      <c r="D136" s="40"/>
      <c r="E136" s="40"/>
      <c r="F136" s="40"/>
      <c r="G136" s="40"/>
      <c r="H136" s="40"/>
      <c r="I136" s="40"/>
      <c r="J136" s="40"/>
    </row>
    <row r="137" spans="2:10" ht="17.25" customHeight="1">
      <c r="B137" s="40"/>
      <c r="C137" s="40"/>
      <c r="D137" s="40"/>
      <c r="E137" s="40"/>
      <c r="F137" s="40"/>
      <c r="G137" s="40"/>
      <c r="H137" s="40"/>
      <c r="I137" s="40"/>
      <c r="J137" s="40"/>
    </row>
    <row r="138" spans="2:10" ht="17.25" customHeight="1">
      <c r="B138" s="40"/>
      <c r="C138" s="40"/>
      <c r="D138" s="40"/>
      <c r="E138" s="40"/>
      <c r="F138" s="40"/>
      <c r="G138" s="40"/>
      <c r="H138" s="40"/>
      <c r="I138" s="40"/>
      <c r="J138" s="40"/>
    </row>
    <row r="139" spans="2:10" ht="17.25" customHeight="1">
      <c r="B139" s="40"/>
      <c r="C139" s="40"/>
      <c r="D139" s="40"/>
      <c r="E139" s="40"/>
      <c r="F139" s="40"/>
      <c r="G139" s="40"/>
      <c r="H139" s="40"/>
      <c r="I139" s="40"/>
      <c r="J139" s="40"/>
    </row>
    <row r="140" spans="2:10" ht="17.25" customHeight="1">
      <c r="B140" s="40"/>
      <c r="C140" s="40"/>
      <c r="D140" s="40"/>
      <c r="E140" s="40"/>
      <c r="F140" s="40"/>
      <c r="G140" s="40"/>
      <c r="H140" s="40"/>
      <c r="I140" s="40"/>
      <c r="J140" s="40"/>
    </row>
    <row r="141" spans="2:10" ht="17.25" customHeight="1"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2:10" ht="17.25" customHeight="1">
      <c r="B142" s="40"/>
      <c r="C142" s="40"/>
      <c r="D142" s="40"/>
      <c r="E142" s="40"/>
      <c r="F142" s="40"/>
      <c r="G142" s="40"/>
      <c r="H142" s="40"/>
      <c r="I142" s="40"/>
      <c r="J142" s="40"/>
    </row>
    <row r="143" spans="2:10" ht="17.25" customHeight="1"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2:10" ht="17.25" customHeight="1">
      <c r="B144" s="40"/>
      <c r="C144" s="40"/>
      <c r="D144" s="40"/>
      <c r="E144" s="40"/>
      <c r="F144" s="40"/>
      <c r="G144" s="40"/>
      <c r="H144" s="40"/>
      <c r="I144" s="40"/>
      <c r="J144" s="40"/>
    </row>
    <row r="145" spans="2:10" ht="17.25" customHeight="1">
      <c r="B145" s="40"/>
      <c r="C145" s="40"/>
      <c r="D145" s="40"/>
      <c r="E145" s="40"/>
      <c r="F145" s="40"/>
      <c r="G145" s="40"/>
      <c r="H145" s="40"/>
      <c r="I145" s="40"/>
      <c r="J145" s="40"/>
    </row>
    <row r="146" spans="2:10" ht="17.25" customHeight="1">
      <c r="B146" s="40"/>
      <c r="C146" s="40"/>
      <c r="D146" s="40"/>
      <c r="E146" s="40"/>
      <c r="F146" s="40"/>
      <c r="G146" s="40"/>
      <c r="H146" s="40"/>
      <c r="I146" s="40"/>
      <c r="J146" s="40"/>
    </row>
    <row r="147" spans="2:10" ht="17.25" customHeight="1">
      <c r="B147" s="40"/>
      <c r="C147" s="40"/>
      <c r="D147" s="40"/>
      <c r="E147" s="40"/>
      <c r="F147" s="40"/>
      <c r="G147" s="40"/>
      <c r="H147" s="40"/>
      <c r="I147" s="40"/>
      <c r="J147" s="40"/>
    </row>
    <row r="148" spans="2:10" ht="17.25" customHeight="1">
      <c r="B148" s="40"/>
      <c r="C148" s="40"/>
      <c r="D148" s="40"/>
      <c r="E148" s="40"/>
      <c r="F148" s="40"/>
      <c r="G148" s="40"/>
      <c r="H148" s="40"/>
      <c r="I148" s="40"/>
      <c r="J148" s="40"/>
    </row>
    <row r="149" spans="2:10" ht="17.25" customHeight="1">
      <c r="B149" s="40"/>
      <c r="C149" s="40"/>
      <c r="D149" s="40"/>
      <c r="E149" s="40"/>
      <c r="F149" s="40"/>
      <c r="G149" s="40"/>
      <c r="H149" s="40"/>
      <c r="I149" s="40"/>
      <c r="J149" s="40"/>
    </row>
    <row r="150" spans="2:10" ht="17.25" customHeight="1">
      <c r="B150" s="40"/>
      <c r="C150" s="40"/>
      <c r="D150" s="40"/>
      <c r="E150" s="40"/>
      <c r="F150" s="40"/>
      <c r="G150" s="40"/>
      <c r="H150" s="40"/>
      <c r="I150" s="40"/>
      <c r="J150" s="40"/>
    </row>
    <row r="151" spans="2:10" ht="17.25" customHeight="1">
      <c r="B151" s="40"/>
      <c r="C151" s="40"/>
      <c r="D151" s="40"/>
      <c r="E151" s="40"/>
      <c r="F151" s="40"/>
      <c r="G151" s="40"/>
      <c r="H151" s="40"/>
      <c r="I151" s="40"/>
      <c r="J151" s="40"/>
    </row>
    <row r="152" spans="2:10" ht="17.25" customHeight="1">
      <c r="B152" s="40"/>
      <c r="C152" s="40"/>
      <c r="D152" s="40"/>
      <c r="E152" s="40"/>
      <c r="F152" s="40"/>
      <c r="G152" s="40"/>
      <c r="H152" s="40"/>
      <c r="I152" s="40"/>
      <c r="J152" s="40"/>
    </row>
    <row r="153" spans="2:10" ht="17.25" customHeight="1">
      <c r="B153" s="40"/>
      <c r="C153" s="40"/>
      <c r="D153" s="40"/>
      <c r="E153" s="40"/>
      <c r="F153" s="40"/>
      <c r="G153" s="40"/>
      <c r="H153" s="40"/>
      <c r="I153" s="40"/>
      <c r="J153" s="40"/>
    </row>
    <row r="154" spans="2:10" ht="17.25" customHeight="1">
      <c r="B154" s="40"/>
      <c r="C154" s="40"/>
      <c r="D154" s="40"/>
      <c r="E154" s="40"/>
      <c r="F154" s="40"/>
      <c r="G154" s="40"/>
      <c r="H154" s="40"/>
      <c r="I154" s="40"/>
      <c r="J154" s="40"/>
    </row>
    <row r="155" spans="2:10" ht="17.25" customHeight="1">
      <c r="B155" s="40"/>
      <c r="C155" s="40"/>
      <c r="D155" s="40"/>
      <c r="E155" s="40"/>
      <c r="F155" s="40"/>
      <c r="G155" s="40"/>
      <c r="H155" s="40"/>
      <c r="I155" s="40"/>
      <c r="J155" s="40"/>
    </row>
    <row r="156" spans="2:10" ht="17.25" customHeight="1">
      <c r="B156" s="40"/>
      <c r="C156" s="40"/>
      <c r="D156" s="40"/>
      <c r="E156" s="40"/>
      <c r="F156" s="40"/>
      <c r="G156" s="40"/>
      <c r="H156" s="40"/>
      <c r="I156" s="40"/>
      <c r="J156" s="40"/>
    </row>
    <row r="157" spans="2:10" ht="17.25" customHeight="1">
      <c r="B157" s="40"/>
      <c r="C157" s="40"/>
      <c r="D157" s="40"/>
      <c r="E157" s="40"/>
      <c r="F157" s="40"/>
      <c r="G157" s="40"/>
      <c r="H157" s="40"/>
      <c r="I157" s="40"/>
      <c r="J157" s="40"/>
    </row>
    <row r="158" spans="2:10" ht="17.25" customHeight="1">
      <c r="B158" s="40"/>
      <c r="C158" s="40"/>
      <c r="D158" s="40"/>
      <c r="E158" s="40"/>
      <c r="F158" s="40"/>
      <c r="G158" s="40"/>
      <c r="H158" s="40"/>
      <c r="I158" s="40"/>
      <c r="J158" s="40"/>
    </row>
    <row r="159" spans="2:10" ht="17.25" customHeight="1">
      <c r="B159" s="40"/>
      <c r="C159" s="40"/>
      <c r="D159" s="40"/>
      <c r="E159" s="40"/>
      <c r="F159" s="40"/>
      <c r="G159" s="40"/>
      <c r="H159" s="40"/>
      <c r="I159" s="40"/>
      <c r="J159" s="40"/>
    </row>
    <row r="160" spans="2:10" ht="17.25" customHeight="1">
      <c r="B160" s="40"/>
      <c r="C160" s="40"/>
      <c r="D160" s="40"/>
      <c r="E160" s="40"/>
      <c r="F160" s="40"/>
      <c r="G160" s="40"/>
      <c r="H160" s="40"/>
      <c r="I160" s="40"/>
      <c r="J160" s="40"/>
    </row>
    <row r="161" spans="2:10" ht="17.25" customHeight="1">
      <c r="B161" s="40"/>
      <c r="C161" s="40"/>
      <c r="D161" s="40"/>
      <c r="E161" s="40"/>
      <c r="F161" s="40"/>
      <c r="G161" s="40"/>
      <c r="H161" s="40"/>
      <c r="I161" s="40"/>
      <c r="J161" s="40"/>
    </row>
    <row r="162" spans="2:10" ht="17.25" customHeight="1">
      <c r="B162" s="40"/>
      <c r="C162" s="40"/>
      <c r="D162" s="40"/>
      <c r="E162" s="40"/>
      <c r="F162" s="40"/>
      <c r="G162" s="40"/>
      <c r="H162" s="40"/>
      <c r="I162" s="40"/>
      <c r="J162" s="40"/>
    </row>
    <row r="163" spans="2:10" ht="17.25" customHeight="1">
      <c r="B163" s="40"/>
      <c r="C163" s="40"/>
      <c r="D163" s="40"/>
      <c r="E163" s="40"/>
      <c r="F163" s="40"/>
      <c r="G163" s="40"/>
      <c r="H163" s="40"/>
      <c r="I163" s="40"/>
      <c r="J163" s="40"/>
    </row>
    <row r="164" spans="2:10" ht="17.25" customHeight="1">
      <c r="B164" s="40"/>
      <c r="C164" s="40"/>
      <c r="D164" s="40"/>
      <c r="E164" s="40"/>
      <c r="F164" s="40"/>
      <c r="G164" s="40"/>
      <c r="H164" s="40"/>
      <c r="I164" s="40"/>
      <c r="J164" s="40"/>
    </row>
    <row r="165" spans="2:10" ht="17.25" customHeight="1">
      <c r="B165" s="40"/>
      <c r="C165" s="40"/>
      <c r="D165" s="40"/>
      <c r="E165" s="40"/>
      <c r="F165" s="40"/>
      <c r="G165" s="40"/>
      <c r="H165" s="40"/>
      <c r="I165" s="40"/>
      <c r="J165" s="40"/>
    </row>
    <row r="166" spans="2:10" ht="17.25" customHeight="1">
      <c r="B166" s="40"/>
      <c r="C166" s="40"/>
      <c r="D166" s="40"/>
      <c r="E166" s="40"/>
      <c r="F166" s="40"/>
      <c r="G166" s="40"/>
      <c r="H166" s="40"/>
      <c r="I166" s="40"/>
      <c r="J166" s="40"/>
    </row>
    <row r="167" spans="2:10" ht="17.25" customHeight="1">
      <c r="B167" s="40"/>
      <c r="C167" s="40"/>
      <c r="D167" s="40"/>
      <c r="E167" s="40"/>
      <c r="F167" s="40"/>
      <c r="G167" s="40"/>
      <c r="H167" s="40"/>
      <c r="I167" s="40"/>
      <c r="J167" s="40"/>
    </row>
    <row r="168" spans="2:10" ht="17.25" customHeight="1">
      <c r="B168" s="40"/>
      <c r="C168" s="40"/>
      <c r="D168" s="40"/>
      <c r="E168" s="40"/>
      <c r="F168" s="40"/>
      <c r="G168" s="40"/>
      <c r="H168" s="40"/>
      <c r="I168" s="40"/>
      <c r="J168" s="40"/>
    </row>
    <row r="169" spans="2:10" ht="17.25" customHeight="1">
      <c r="B169" s="40"/>
      <c r="C169" s="40"/>
      <c r="D169" s="40"/>
      <c r="E169" s="40"/>
      <c r="F169" s="40"/>
      <c r="G169" s="40"/>
      <c r="H169" s="40"/>
      <c r="I169" s="40"/>
      <c r="J169" s="40"/>
    </row>
    <row r="170" spans="2:10" ht="17.25" customHeight="1">
      <c r="B170" s="40"/>
      <c r="C170" s="40"/>
      <c r="D170" s="40"/>
      <c r="E170" s="40"/>
      <c r="F170" s="40"/>
      <c r="G170" s="40"/>
      <c r="H170" s="40"/>
      <c r="I170" s="40"/>
      <c r="J170" s="40"/>
    </row>
    <row r="171" spans="2:10" ht="17.25" customHeight="1">
      <c r="B171" s="40"/>
      <c r="C171" s="40"/>
      <c r="D171" s="40"/>
      <c r="E171" s="40"/>
      <c r="F171" s="40"/>
      <c r="G171" s="40"/>
      <c r="H171" s="40"/>
      <c r="I171" s="40"/>
      <c r="J171" s="40"/>
    </row>
    <row r="172" spans="2:10" ht="17.25" customHeight="1">
      <c r="B172" s="40"/>
      <c r="C172" s="40"/>
      <c r="D172" s="40"/>
      <c r="E172" s="40"/>
      <c r="F172" s="40"/>
      <c r="G172" s="40"/>
      <c r="H172" s="40"/>
      <c r="I172" s="40"/>
      <c r="J172" s="40"/>
    </row>
    <row r="173" spans="2:10" ht="17.25" customHeight="1">
      <c r="B173" s="40"/>
      <c r="C173" s="40"/>
      <c r="D173" s="40"/>
      <c r="E173" s="40"/>
      <c r="F173" s="40"/>
      <c r="G173" s="40"/>
      <c r="H173" s="40"/>
      <c r="I173" s="40"/>
      <c r="J173" s="40"/>
    </row>
    <row r="174" spans="2:10" ht="17.25" customHeight="1">
      <c r="B174" s="40"/>
      <c r="C174" s="40"/>
      <c r="D174" s="40"/>
      <c r="E174" s="40"/>
      <c r="F174" s="40"/>
      <c r="G174" s="40"/>
      <c r="H174" s="40"/>
      <c r="I174" s="40"/>
      <c r="J174" s="40"/>
    </row>
    <row r="175" spans="2:10" ht="17.25" customHeight="1">
      <c r="B175" s="40"/>
      <c r="C175" s="40"/>
      <c r="D175" s="40"/>
      <c r="E175" s="40"/>
      <c r="F175" s="40"/>
      <c r="G175" s="40"/>
      <c r="H175" s="40"/>
      <c r="I175" s="40"/>
      <c r="J175" s="40"/>
    </row>
    <row r="176" spans="2:10" ht="17.25" customHeight="1">
      <c r="B176" s="40"/>
      <c r="C176" s="40"/>
      <c r="D176" s="40"/>
      <c r="E176" s="40"/>
      <c r="F176" s="40"/>
      <c r="G176" s="40"/>
      <c r="H176" s="40"/>
      <c r="I176" s="40"/>
      <c r="J176" s="40"/>
    </row>
    <row r="177" spans="2:10" ht="17.25" customHeight="1">
      <c r="B177" s="40"/>
      <c r="C177" s="40"/>
      <c r="D177" s="40"/>
      <c r="E177" s="40"/>
      <c r="F177" s="40"/>
      <c r="G177" s="40"/>
      <c r="H177" s="40"/>
      <c r="I177" s="40"/>
      <c r="J177" s="40"/>
    </row>
    <row r="178" spans="2:10" ht="17.25" customHeight="1">
      <c r="B178" s="40"/>
      <c r="C178" s="40"/>
      <c r="D178" s="40"/>
      <c r="E178" s="40"/>
      <c r="F178" s="40"/>
      <c r="G178" s="40"/>
      <c r="H178" s="40"/>
      <c r="I178" s="40"/>
      <c r="J178" s="40"/>
    </row>
    <row r="179" spans="2:10" ht="17.25" customHeight="1">
      <c r="B179" s="40"/>
      <c r="C179" s="40"/>
      <c r="D179" s="40"/>
      <c r="E179" s="40"/>
      <c r="F179" s="40"/>
      <c r="G179" s="40"/>
      <c r="H179" s="40"/>
      <c r="I179" s="40"/>
      <c r="J179" s="40"/>
    </row>
    <row r="180" spans="2:10" ht="17.25" customHeight="1">
      <c r="B180" s="40"/>
      <c r="C180" s="40"/>
      <c r="D180" s="40"/>
      <c r="E180" s="40"/>
      <c r="F180" s="40"/>
      <c r="G180" s="40"/>
      <c r="H180" s="40"/>
      <c r="I180" s="40"/>
      <c r="J180" s="40"/>
    </row>
    <row r="181" spans="2:10" ht="17.25" customHeight="1">
      <c r="B181" s="40"/>
      <c r="C181" s="40"/>
      <c r="D181" s="40"/>
      <c r="E181" s="40"/>
      <c r="F181" s="40"/>
      <c r="G181" s="40"/>
      <c r="H181" s="40"/>
      <c r="I181" s="40"/>
      <c r="J181" s="40"/>
    </row>
    <row r="182" spans="2:10" ht="17.25" customHeight="1">
      <c r="B182" s="40"/>
      <c r="C182" s="40"/>
      <c r="D182" s="40"/>
      <c r="E182" s="40"/>
      <c r="F182" s="40"/>
      <c r="G182" s="40"/>
      <c r="H182" s="40"/>
      <c r="I182" s="40"/>
      <c r="J182" s="40"/>
    </row>
    <row r="183" spans="2:10" ht="17.25" customHeight="1">
      <c r="B183" s="40"/>
      <c r="C183" s="40"/>
      <c r="D183" s="40"/>
      <c r="E183" s="40"/>
      <c r="F183" s="40"/>
      <c r="G183" s="40"/>
      <c r="H183" s="40"/>
      <c r="I183" s="40"/>
      <c r="J183" s="40"/>
    </row>
    <row r="184" spans="2:10" ht="17.25" customHeight="1">
      <c r="B184" s="40"/>
      <c r="C184" s="40"/>
      <c r="D184" s="40"/>
      <c r="E184" s="40"/>
      <c r="F184" s="40"/>
      <c r="G184" s="40"/>
      <c r="H184" s="40"/>
      <c r="I184" s="40"/>
      <c r="J184" s="40"/>
    </row>
    <row r="185" spans="2:10" ht="17.25" customHeight="1">
      <c r="B185" s="40"/>
      <c r="C185" s="40"/>
      <c r="D185" s="40"/>
      <c r="E185" s="40"/>
      <c r="F185" s="40"/>
      <c r="G185" s="40"/>
      <c r="H185" s="40"/>
      <c r="I185" s="40"/>
      <c r="J185" s="40"/>
    </row>
    <row r="186" spans="2:10" ht="17.25" customHeight="1">
      <c r="B186" s="40"/>
      <c r="C186" s="40"/>
      <c r="D186" s="40"/>
      <c r="E186" s="40"/>
      <c r="F186" s="40"/>
      <c r="G186" s="40"/>
      <c r="H186" s="40"/>
      <c r="I186" s="40"/>
      <c r="J186" s="40"/>
    </row>
    <row r="187" spans="2:10" ht="17.25" customHeight="1">
      <c r="B187" s="40"/>
      <c r="C187" s="40"/>
      <c r="D187" s="40"/>
      <c r="E187" s="40"/>
      <c r="F187" s="40"/>
      <c r="G187" s="40"/>
      <c r="H187" s="40"/>
      <c r="I187" s="40"/>
      <c r="J187" s="40"/>
    </row>
    <row r="188" spans="2:10" ht="17.25" customHeight="1">
      <c r="B188" s="40"/>
      <c r="C188" s="40"/>
      <c r="D188" s="40"/>
      <c r="E188" s="40"/>
      <c r="F188" s="40"/>
      <c r="G188" s="40"/>
      <c r="H188" s="40"/>
      <c r="I188" s="40"/>
      <c r="J188" s="40"/>
    </row>
    <row r="189" spans="2:10" ht="17.25" customHeight="1">
      <c r="B189" s="40"/>
      <c r="C189" s="40"/>
      <c r="D189" s="40"/>
      <c r="E189" s="40"/>
      <c r="F189" s="40"/>
      <c r="G189" s="40"/>
      <c r="H189" s="40"/>
      <c r="I189" s="40"/>
      <c r="J189" s="40"/>
    </row>
    <row r="190" spans="2:10" ht="17.25" customHeight="1">
      <c r="B190" s="40"/>
      <c r="C190" s="40"/>
      <c r="D190" s="40"/>
      <c r="E190" s="40"/>
      <c r="F190" s="40"/>
      <c r="G190" s="40"/>
      <c r="H190" s="40"/>
      <c r="I190" s="40"/>
      <c r="J190" s="40"/>
    </row>
    <row r="191" spans="2:10" ht="17.25" customHeight="1">
      <c r="B191" s="40"/>
      <c r="C191" s="40"/>
      <c r="D191" s="40"/>
      <c r="E191" s="40"/>
      <c r="F191" s="40"/>
      <c r="G191" s="40"/>
      <c r="H191" s="40"/>
      <c r="I191" s="40"/>
      <c r="J191" s="40"/>
    </row>
    <row r="192" spans="2:10" ht="17.25" customHeight="1">
      <c r="B192" s="40"/>
      <c r="C192" s="40"/>
      <c r="D192" s="40"/>
      <c r="E192" s="40"/>
      <c r="F192" s="40"/>
      <c r="G192" s="40"/>
      <c r="H192" s="40"/>
      <c r="I192" s="40"/>
      <c r="J192" s="40"/>
    </row>
    <row r="193" spans="2:10" ht="17.25" customHeight="1">
      <c r="B193" s="40"/>
      <c r="C193" s="40"/>
      <c r="D193" s="40"/>
      <c r="E193" s="40"/>
      <c r="F193" s="40"/>
      <c r="G193" s="40"/>
      <c r="H193" s="40"/>
      <c r="I193" s="40"/>
      <c r="J193" s="40"/>
    </row>
    <row r="194" spans="2:10" ht="17.25" customHeight="1">
      <c r="B194" s="40"/>
      <c r="C194" s="40"/>
      <c r="D194" s="40"/>
      <c r="E194" s="40"/>
      <c r="F194" s="40"/>
      <c r="G194" s="40"/>
      <c r="H194" s="40"/>
      <c r="I194" s="40"/>
      <c r="J194" s="40"/>
    </row>
    <row r="195" spans="2:10" ht="17.25" customHeight="1">
      <c r="B195" s="40"/>
      <c r="C195" s="40"/>
      <c r="D195" s="40"/>
      <c r="E195" s="40"/>
      <c r="F195" s="40"/>
      <c r="G195" s="40"/>
      <c r="H195" s="40"/>
      <c r="I195" s="40"/>
      <c r="J195" s="40"/>
    </row>
    <row r="196" spans="2:10" ht="17.25" customHeight="1">
      <c r="B196" s="40"/>
      <c r="C196" s="40"/>
      <c r="D196" s="40"/>
      <c r="E196" s="40"/>
      <c r="F196" s="40"/>
      <c r="G196" s="40"/>
      <c r="H196" s="40"/>
      <c r="I196" s="40"/>
      <c r="J196" s="40"/>
    </row>
    <row r="197" spans="2:10" ht="17.25" customHeight="1">
      <c r="B197" s="40"/>
      <c r="C197" s="40"/>
      <c r="D197" s="40"/>
      <c r="E197" s="40"/>
      <c r="F197" s="40"/>
      <c r="G197" s="40"/>
      <c r="H197" s="40"/>
      <c r="I197" s="40"/>
      <c r="J197" s="40"/>
    </row>
    <row r="198" spans="2:10" ht="17.25" customHeight="1">
      <c r="B198" s="40"/>
      <c r="C198" s="40"/>
      <c r="D198" s="40"/>
      <c r="E198" s="40"/>
      <c r="F198" s="40"/>
      <c r="G198" s="40"/>
      <c r="H198" s="40"/>
      <c r="I198" s="40"/>
      <c r="J198" s="40"/>
    </row>
    <row r="199" spans="2:10" ht="17.25" customHeight="1">
      <c r="B199" s="40"/>
      <c r="C199" s="40"/>
      <c r="D199" s="40"/>
      <c r="E199" s="40"/>
      <c r="F199" s="40"/>
      <c r="G199" s="40"/>
      <c r="H199" s="40"/>
      <c r="I199" s="40"/>
      <c r="J199" s="40"/>
    </row>
    <row r="200" spans="2:10" ht="17.25" customHeight="1">
      <c r="B200" s="40"/>
      <c r="C200" s="40"/>
      <c r="D200" s="40"/>
      <c r="E200" s="40"/>
      <c r="F200" s="40"/>
      <c r="G200" s="40"/>
      <c r="H200" s="40"/>
      <c r="I200" s="40"/>
      <c r="J200" s="40"/>
    </row>
    <row r="201" spans="2:10" ht="17.25" customHeight="1">
      <c r="B201" s="40"/>
      <c r="C201" s="40"/>
      <c r="D201" s="40"/>
      <c r="E201" s="40"/>
      <c r="F201" s="40"/>
      <c r="G201" s="40"/>
      <c r="H201" s="40"/>
      <c r="I201" s="40"/>
      <c r="J201" s="40"/>
    </row>
    <row r="202" spans="2:10" ht="17.25" customHeight="1">
      <c r="B202" s="40"/>
      <c r="C202" s="40"/>
      <c r="D202" s="40"/>
      <c r="E202" s="40"/>
      <c r="F202" s="40"/>
      <c r="G202" s="40"/>
      <c r="H202" s="40"/>
      <c r="I202" s="40"/>
      <c r="J202" s="40"/>
    </row>
    <row r="203" spans="2:10" ht="17.25" customHeight="1">
      <c r="B203" s="40"/>
      <c r="C203" s="40"/>
      <c r="D203" s="40"/>
      <c r="E203" s="40"/>
      <c r="F203" s="40"/>
      <c r="G203" s="40"/>
      <c r="H203" s="40"/>
      <c r="I203" s="40"/>
      <c r="J203" s="40"/>
    </row>
    <row r="204" spans="2:10" ht="17.25" customHeight="1">
      <c r="B204" s="40"/>
      <c r="C204" s="40"/>
      <c r="D204" s="40"/>
      <c r="E204" s="40"/>
      <c r="F204" s="40"/>
      <c r="G204" s="40"/>
      <c r="H204" s="40"/>
      <c r="I204" s="40"/>
      <c r="J204" s="40"/>
    </row>
    <row r="205" spans="2:10" ht="17.25" customHeight="1">
      <c r="B205" s="40"/>
      <c r="C205" s="40"/>
      <c r="D205" s="40"/>
      <c r="E205" s="40"/>
      <c r="F205" s="40"/>
      <c r="G205" s="40"/>
      <c r="H205" s="40"/>
      <c r="I205" s="40"/>
      <c r="J205" s="40"/>
    </row>
    <row r="206" spans="2:10" ht="17.25" customHeight="1">
      <c r="B206" s="40"/>
      <c r="C206" s="40"/>
      <c r="D206" s="40"/>
      <c r="E206" s="40"/>
      <c r="F206" s="40"/>
      <c r="G206" s="40"/>
      <c r="H206" s="40"/>
      <c r="I206" s="40"/>
      <c r="J206" s="40"/>
    </row>
    <row r="207" spans="2:10" ht="17.25" customHeight="1">
      <c r="B207" s="40"/>
      <c r="C207" s="40"/>
      <c r="D207" s="40"/>
      <c r="E207" s="40"/>
      <c r="F207" s="40"/>
      <c r="G207" s="40"/>
      <c r="H207" s="40"/>
      <c r="I207" s="40"/>
      <c r="J207" s="40"/>
    </row>
    <row r="208" spans="2:10" ht="17.25" customHeight="1">
      <c r="B208" s="40"/>
      <c r="C208" s="40"/>
      <c r="D208" s="40"/>
      <c r="E208" s="40"/>
      <c r="F208" s="40"/>
      <c r="G208" s="40"/>
      <c r="H208" s="40"/>
      <c r="I208" s="40"/>
      <c r="J208" s="40"/>
    </row>
    <row r="209" spans="2:10" ht="17.25" customHeight="1">
      <c r="B209" s="40"/>
      <c r="C209" s="40"/>
      <c r="D209" s="40"/>
      <c r="E209" s="40"/>
      <c r="F209" s="40"/>
      <c r="G209" s="40"/>
      <c r="H209" s="40"/>
      <c r="I209" s="40"/>
      <c r="J209" s="40"/>
    </row>
    <row r="210" spans="2:10" ht="17.25" customHeight="1">
      <c r="B210" s="40"/>
      <c r="C210" s="40"/>
      <c r="D210" s="40"/>
      <c r="E210" s="40"/>
      <c r="F210" s="40"/>
      <c r="G210" s="40"/>
      <c r="H210" s="40"/>
      <c r="I210" s="40"/>
      <c r="J210" s="40"/>
    </row>
    <row r="211" spans="2:10" ht="17.25" customHeight="1">
      <c r="B211" s="40"/>
      <c r="C211" s="40"/>
      <c r="D211" s="40"/>
      <c r="E211" s="40"/>
      <c r="F211" s="40"/>
      <c r="G211" s="40"/>
      <c r="H211" s="40"/>
      <c r="I211" s="40"/>
      <c r="J211" s="40"/>
    </row>
    <row r="212" spans="2:10" ht="17.25" customHeight="1">
      <c r="B212" s="40"/>
      <c r="C212" s="40"/>
      <c r="D212" s="40"/>
      <c r="E212" s="40"/>
      <c r="F212" s="40"/>
      <c r="G212" s="40"/>
      <c r="H212" s="40"/>
      <c r="I212" s="40"/>
      <c r="J212" s="40"/>
    </row>
    <row r="213" spans="2:10" ht="17.25" customHeight="1">
      <c r="B213" s="40"/>
      <c r="C213" s="40"/>
      <c r="D213" s="40"/>
      <c r="E213" s="40"/>
      <c r="F213" s="40"/>
      <c r="G213" s="40"/>
      <c r="H213" s="40"/>
      <c r="I213" s="40"/>
      <c r="J213" s="40"/>
    </row>
    <row r="214" spans="2:10" ht="17.25" customHeight="1">
      <c r="B214" s="40"/>
      <c r="C214" s="40"/>
      <c r="D214" s="40"/>
      <c r="E214" s="40"/>
      <c r="F214" s="40"/>
      <c r="G214" s="40"/>
      <c r="H214" s="40"/>
      <c r="I214" s="40"/>
      <c r="J214" s="40"/>
    </row>
    <row r="215" spans="2:10" ht="17.25" customHeight="1">
      <c r="B215" s="40"/>
      <c r="C215" s="40"/>
      <c r="D215" s="40"/>
      <c r="E215" s="40"/>
      <c r="F215" s="40"/>
      <c r="G215" s="40"/>
      <c r="H215" s="40"/>
      <c r="I215" s="40"/>
      <c r="J215" s="40"/>
    </row>
    <row r="216" spans="2:10" ht="17.25" customHeight="1">
      <c r="B216" s="40"/>
      <c r="C216" s="40"/>
      <c r="D216" s="40"/>
      <c r="E216" s="40"/>
      <c r="F216" s="40"/>
      <c r="G216" s="40"/>
      <c r="H216" s="40"/>
      <c r="I216" s="40"/>
      <c r="J216" s="40"/>
    </row>
    <row r="217" spans="2:10" ht="17.25" customHeight="1">
      <c r="B217" s="40"/>
      <c r="C217" s="40"/>
      <c r="D217" s="40"/>
      <c r="E217" s="40"/>
      <c r="F217" s="40"/>
      <c r="G217" s="40"/>
      <c r="H217" s="40"/>
      <c r="I217" s="40"/>
      <c r="J217" s="40"/>
    </row>
    <row r="218" spans="2:10" ht="17.25" customHeight="1">
      <c r="B218" s="40"/>
      <c r="C218" s="40"/>
      <c r="D218" s="40"/>
      <c r="E218" s="40"/>
      <c r="F218" s="40"/>
      <c r="G218" s="40"/>
      <c r="H218" s="40"/>
      <c r="I218" s="40"/>
      <c r="J218" s="40"/>
    </row>
    <row r="219" spans="2:10" ht="17.25" customHeight="1">
      <c r="B219" s="40"/>
      <c r="C219" s="40"/>
      <c r="D219" s="40"/>
      <c r="E219" s="40"/>
      <c r="F219" s="40"/>
      <c r="G219" s="40"/>
      <c r="H219" s="40"/>
      <c r="I219" s="40"/>
      <c r="J219" s="40"/>
    </row>
    <row r="220" spans="2:10" ht="17.25" customHeight="1">
      <c r="B220" s="40"/>
      <c r="C220" s="40"/>
      <c r="D220" s="40"/>
      <c r="E220" s="40"/>
      <c r="F220" s="40"/>
      <c r="G220" s="40"/>
      <c r="H220" s="40"/>
      <c r="I220" s="40"/>
      <c r="J220" s="40"/>
    </row>
    <row r="221" spans="2:10" ht="17.25" customHeight="1">
      <c r="B221" s="40"/>
      <c r="C221" s="40"/>
      <c r="D221" s="40"/>
      <c r="E221" s="40"/>
      <c r="F221" s="40"/>
      <c r="G221" s="40"/>
      <c r="H221" s="40"/>
      <c r="I221" s="40"/>
      <c r="J221" s="40"/>
    </row>
    <row r="222" spans="2:10" ht="17.25" customHeight="1">
      <c r="B222" s="40"/>
      <c r="C222" s="40"/>
      <c r="D222" s="40"/>
      <c r="E222" s="40"/>
      <c r="F222" s="40"/>
      <c r="G222" s="40"/>
      <c r="H222" s="40"/>
      <c r="I222" s="40"/>
      <c r="J222" s="40"/>
    </row>
    <row r="223" spans="2:10" ht="17.25" customHeight="1">
      <c r="B223" s="40"/>
      <c r="C223" s="40"/>
      <c r="D223" s="40"/>
      <c r="E223" s="40"/>
      <c r="F223" s="40"/>
      <c r="G223" s="40"/>
      <c r="H223" s="40"/>
      <c r="I223" s="40"/>
      <c r="J223" s="40"/>
    </row>
    <row r="224" spans="2:10" ht="17.25" customHeight="1">
      <c r="B224" s="40"/>
      <c r="C224" s="40"/>
      <c r="D224" s="40"/>
      <c r="E224" s="40"/>
      <c r="F224" s="40"/>
      <c r="G224" s="40"/>
      <c r="H224" s="40"/>
      <c r="I224" s="40"/>
      <c r="J224" s="40"/>
    </row>
    <row r="225" spans="2:10" ht="17.25" customHeight="1">
      <c r="B225" s="40"/>
      <c r="C225" s="40"/>
      <c r="D225" s="40"/>
      <c r="E225" s="40"/>
      <c r="F225" s="40"/>
      <c r="G225" s="40"/>
      <c r="H225" s="40"/>
      <c r="I225" s="40"/>
      <c r="J225" s="40"/>
    </row>
    <row r="226" spans="2:10" ht="17.25" customHeight="1">
      <c r="B226" s="40"/>
      <c r="C226" s="40"/>
      <c r="D226" s="40"/>
      <c r="E226" s="40"/>
      <c r="F226" s="40"/>
      <c r="G226" s="40"/>
      <c r="H226" s="40"/>
      <c r="I226" s="40"/>
      <c r="J226" s="40"/>
    </row>
    <row r="227" spans="2:10" ht="17.25" customHeight="1">
      <c r="B227" s="40"/>
      <c r="C227" s="40"/>
      <c r="D227" s="40"/>
      <c r="E227" s="40"/>
      <c r="F227" s="40"/>
      <c r="G227" s="40"/>
      <c r="H227" s="40"/>
      <c r="I227" s="40"/>
      <c r="J227" s="40"/>
    </row>
    <row r="228" spans="2:10" ht="17.25" customHeight="1">
      <c r="B228" s="40"/>
      <c r="C228" s="40"/>
      <c r="D228" s="40"/>
      <c r="E228" s="40"/>
      <c r="F228" s="40"/>
      <c r="G228" s="40"/>
      <c r="H228" s="40"/>
      <c r="I228" s="40"/>
      <c r="J228" s="40"/>
    </row>
    <row r="229" spans="2:10" ht="17.25" customHeight="1">
      <c r="B229" s="40"/>
      <c r="C229" s="40"/>
      <c r="D229" s="40"/>
      <c r="E229" s="40"/>
      <c r="F229" s="40"/>
      <c r="G229" s="40"/>
      <c r="H229" s="40"/>
      <c r="I229" s="40"/>
      <c r="J229" s="40"/>
    </row>
    <row r="230" spans="2:10" ht="17.25" customHeight="1">
      <c r="B230" s="40"/>
      <c r="C230" s="40"/>
      <c r="D230" s="40"/>
      <c r="E230" s="40"/>
      <c r="F230" s="40"/>
      <c r="G230" s="40"/>
      <c r="H230" s="40"/>
      <c r="I230" s="40"/>
      <c r="J230" s="40"/>
    </row>
    <row r="231" spans="2:10" ht="17.25" customHeight="1">
      <c r="B231" s="40"/>
      <c r="C231" s="40"/>
      <c r="D231" s="40"/>
      <c r="E231" s="40"/>
      <c r="F231" s="40"/>
      <c r="G231" s="40"/>
      <c r="H231" s="40"/>
      <c r="I231" s="40"/>
      <c r="J231" s="40"/>
    </row>
    <row r="232" spans="2:10" ht="17.25" customHeight="1">
      <c r="B232" s="40"/>
      <c r="C232" s="40"/>
      <c r="D232" s="40"/>
      <c r="E232" s="40"/>
      <c r="F232" s="40"/>
      <c r="G232" s="40"/>
      <c r="H232" s="40"/>
      <c r="I232" s="40"/>
      <c r="J232" s="40"/>
    </row>
    <row r="233" spans="2:10" ht="17.25" customHeight="1">
      <c r="B233" s="40"/>
      <c r="C233" s="40"/>
      <c r="D233" s="40"/>
      <c r="E233" s="40"/>
      <c r="F233" s="40"/>
      <c r="G233" s="40"/>
      <c r="H233" s="40"/>
      <c r="I233" s="40"/>
      <c r="J233" s="40"/>
    </row>
    <row r="234" spans="2:10" ht="17.25" customHeight="1">
      <c r="B234" s="40"/>
      <c r="C234" s="40"/>
      <c r="D234" s="40"/>
      <c r="E234" s="40"/>
      <c r="F234" s="40"/>
      <c r="G234" s="40"/>
      <c r="H234" s="40"/>
      <c r="I234" s="40"/>
      <c r="J234" s="40"/>
    </row>
    <row r="235" spans="2:10" ht="17.25" customHeight="1">
      <c r="B235" s="40"/>
      <c r="C235" s="40"/>
      <c r="D235" s="40"/>
      <c r="E235" s="40"/>
      <c r="F235" s="40"/>
      <c r="G235" s="40"/>
      <c r="H235" s="40"/>
      <c r="I235" s="40"/>
      <c r="J235" s="40"/>
    </row>
    <row r="236" spans="2:10" ht="17.25" customHeight="1">
      <c r="B236" s="40"/>
      <c r="C236" s="40"/>
      <c r="D236" s="40"/>
      <c r="E236" s="40"/>
      <c r="F236" s="40"/>
      <c r="G236" s="40"/>
      <c r="H236" s="40"/>
      <c r="I236" s="40"/>
      <c r="J236" s="40"/>
    </row>
    <row r="237" spans="2:10" ht="17.25" customHeight="1">
      <c r="B237" s="40"/>
      <c r="C237" s="40"/>
      <c r="D237" s="40"/>
      <c r="E237" s="40"/>
      <c r="F237" s="40"/>
      <c r="G237" s="40"/>
      <c r="H237" s="40"/>
      <c r="I237" s="40"/>
      <c r="J237" s="40"/>
    </row>
    <row r="238" spans="2:10" ht="17.25" customHeight="1">
      <c r="B238" s="40"/>
      <c r="C238" s="40"/>
      <c r="D238" s="40"/>
      <c r="E238" s="40"/>
      <c r="F238" s="40"/>
      <c r="G238" s="40"/>
      <c r="H238" s="40"/>
      <c r="I238" s="40"/>
      <c r="J238" s="40"/>
    </row>
    <row r="239" spans="2:10" ht="17.25" customHeight="1">
      <c r="B239" s="40"/>
      <c r="C239" s="40"/>
      <c r="D239" s="40"/>
      <c r="E239" s="40"/>
      <c r="F239" s="40"/>
      <c r="G239" s="40"/>
      <c r="H239" s="40"/>
      <c r="I239" s="40"/>
      <c r="J239" s="40"/>
    </row>
    <row r="240" spans="2:10" ht="17.25" customHeight="1">
      <c r="B240" s="40"/>
      <c r="C240" s="40"/>
      <c r="D240" s="40"/>
      <c r="E240" s="40"/>
      <c r="F240" s="40"/>
      <c r="G240" s="40"/>
      <c r="H240" s="40"/>
      <c r="I240" s="40"/>
      <c r="J240" s="40"/>
    </row>
    <row r="241" spans="2:10" ht="17.25" customHeight="1">
      <c r="B241" s="40"/>
      <c r="C241" s="40"/>
      <c r="D241" s="40"/>
      <c r="E241" s="40"/>
      <c r="F241" s="40"/>
      <c r="G241" s="40"/>
      <c r="H241" s="40"/>
      <c r="I241" s="40"/>
      <c r="J241" s="40"/>
    </row>
    <row r="242" spans="2:10" ht="17.25" customHeight="1">
      <c r="B242" s="40"/>
      <c r="C242" s="40"/>
      <c r="D242" s="40"/>
      <c r="E242" s="40"/>
      <c r="F242" s="40"/>
      <c r="G242" s="40"/>
      <c r="H242" s="40"/>
      <c r="I242" s="40"/>
      <c r="J242" s="40"/>
    </row>
    <row r="243" spans="2:10" ht="17.25" customHeight="1">
      <c r="B243" s="40"/>
      <c r="C243" s="40"/>
      <c r="D243" s="40"/>
      <c r="E243" s="40"/>
      <c r="F243" s="40"/>
      <c r="G243" s="40"/>
      <c r="H243" s="40"/>
      <c r="I243" s="40"/>
      <c r="J243" s="40"/>
    </row>
    <row r="244" spans="2:10" ht="17.25" customHeight="1">
      <c r="B244" s="40"/>
      <c r="C244" s="40"/>
      <c r="D244" s="40"/>
      <c r="E244" s="40"/>
      <c r="F244" s="40"/>
      <c r="G244" s="40"/>
      <c r="H244" s="40"/>
      <c r="I244" s="40"/>
      <c r="J244" s="40"/>
    </row>
    <row r="245" spans="2:10" ht="17.25" customHeight="1">
      <c r="B245" s="40"/>
      <c r="C245" s="40"/>
      <c r="D245" s="40"/>
      <c r="E245" s="40"/>
      <c r="F245" s="40"/>
      <c r="G245" s="40"/>
      <c r="H245" s="40"/>
      <c r="I245" s="40"/>
      <c r="J245" s="40"/>
    </row>
    <row r="246" spans="2:10" ht="17.25" customHeight="1">
      <c r="B246" s="40"/>
      <c r="C246" s="40"/>
      <c r="D246" s="40"/>
      <c r="E246" s="40"/>
      <c r="F246" s="40"/>
      <c r="G246" s="40"/>
      <c r="H246" s="40"/>
      <c r="I246" s="40"/>
      <c r="J246" s="40"/>
    </row>
    <row r="247" spans="2:10" ht="17.25" customHeight="1">
      <c r="B247" s="40"/>
      <c r="C247" s="40"/>
      <c r="D247" s="40"/>
      <c r="E247" s="40"/>
      <c r="F247" s="40"/>
      <c r="G247" s="40"/>
      <c r="H247" s="40"/>
      <c r="I247" s="40"/>
      <c r="J247" s="40"/>
    </row>
    <row r="248" spans="2:10" ht="17.25" customHeight="1">
      <c r="B248" s="40"/>
      <c r="C248" s="40"/>
      <c r="D248" s="40"/>
      <c r="E248" s="40"/>
      <c r="F248" s="40"/>
      <c r="G248" s="40"/>
      <c r="H248" s="40"/>
      <c r="I248" s="40"/>
      <c r="J248" s="40"/>
    </row>
    <row r="249" spans="2:10" ht="17.25" customHeight="1">
      <c r="B249" s="40"/>
      <c r="C249" s="40"/>
      <c r="D249" s="40"/>
      <c r="E249" s="40"/>
      <c r="F249" s="40"/>
      <c r="G249" s="40"/>
      <c r="H249" s="40"/>
      <c r="I249" s="40"/>
      <c r="J249" s="40"/>
    </row>
    <row r="250" spans="2:10" ht="17.25" customHeight="1">
      <c r="B250" s="40"/>
      <c r="C250" s="40"/>
      <c r="D250" s="40"/>
      <c r="E250" s="40"/>
      <c r="F250" s="40"/>
      <c r="G250" s="40"/>
      <c r="H250" s="40"/>
      <c r="I250" s="40"/>
      <c r="J250" s="40"/>
    </row>
    <row r="251" spans="2:10" ht="17.25" customHeight="1">
      <c r="B251" s="40"/>
      <c r="C251" s="40"/>
      <c r="D251" s="40"/>
      <c r="E251" s="40"/>
      <c r="F251" s="40"/>
      <c r="G251" s="40"/>
      <c r="H251" s="40"/>
      <c r="I251" s="40"/>
      <c r="J251" s="40"/>
    </row>
    <row r="252" spans="2:10" ht="17.25" customHeight="1">
      <c r="B252" s="40"/>
      <c r="C252" s="40"/>
      <c r="D252" s="40"/>
      <c r="E252" s="40"/>
      <c r="F252" s="40"/>
      <c r="G252" s="40"/>
      <c r="H252" s="40"/>
      <c r="I252" s="40"/>
      <c r="J252" s="40"/>
    </row>
    <row r="253" spans="2:10" ht="17.25" customHeight="1">
      <c r="B253" s="40"/>
      <c r="C253" s="40"/>
      <c r="D253" s="40"/>
      <c r="E253" s="40"/>
      <c r="F253" s="40"/>
      <c r="G253" s="40"/>
      <c r="H253" s="40"/>
      <c r="I253" s="40"/>
      <c r="J253" s="40"/>
    </row>
    <row r="254" spans="2:10" ht="17.25" customHeight="1">
      <c r="B254" s="40"/>
      <c r="C254" s="40"/>
      <c r="D254" s="40"/>
      <c r="E254" s="40"/>
      <c r="F254" s="40"/>
      <c r="G254" s="40"/>
      <c r="H254" s="40"/>
      <c r="I254" s="40"/>
      <c r="J254" s="40"/>
    </row>
    <row r="255" spans="2:10" ht="17.25" customHeight="1">
      <c r="B255" s="40"/>
      <c r="C255" s="40"/>
      <c r="D255" s="40"/>
      <c r="E255" s="40"/>
      <c r="F255" s="40"/>
      <c r="G255" s="40"/>
      <c r="H255" s="40"/>
      <c r="I255" s="40"/>
      <c r="J255" s="40"/>
    </row>
    <row r="256" spans="2:10" ht="17.25" customHeight="1">
      <c r="B256" s="40"/>
      <c r="C256" s="40"/>
      <c r="D256" s="40"/>
      <c r="E256" s="40"/>
      <c r="F256" s="40"/>
      <c r="G256" s="40"/>
      <c r="H256" s="40"/>
      <c r="I256" s="40"/>
      <c r="J256" s="40"/>
    </row>
  </sheetData>
  <mergeCells count="18">
    <mergeCell ref="A32:A35"/>
    <mergeCell ref="B32:D32"/>
    <mergeCell ref="E32:G32"/>
    <mergeCell ref="H32:J32"/>
    <mergeCell ref="K32:K35"/>
    <mergeCell ref="B33:D33"/>
    <mergeCell ref="E33:G33"/>
    <mergeCell ref="H33:J33"/>
    <mergeCell ref="K4:K7"/>
    <mergeCell ref="B5:D5"/>
    <mergeCell ref="E5:G5"/>
    <mergeCell ref="H5:J5"/>
    <mergeCell ref="A1:K1"/>
    <mergeCell ref="A2:K2"/>
    <mergeCell ref="A4:A7"/>
    <mergeCell ref="B4:D4"/>
    <mergeCell ref="E4:G4"/>
    <mergeCell ref="H4:J4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CC9900"/>
  </sheetPr>
  <dimension ref="A1:K252"/>
  <sheetViews>
    <sheetView rightToLeft="1" view="pageBreakPreview" zoomScale="80" zoomScaleNormal="60" zoomScaleSheetLayoutView="80" workbookViewId="0">
      <selection activeCell="N16" sqref="N16"/>
    </sheetView>
  </sheetViews>
  <sheetFormatPr defaultRowHeight="17.25" customHeight="1"/>
  <cols>
    <col min="1" max="1" width="30.7109375" style="149" customWidth="1"/>
    <col min="2" max="10" width="9.7109375" style="149" customWidth="1"/>
    <col min="11" max="11" width="29.7109375" style="149" customWidth="1"/>
    <col min="12" max="222" width="9.140625" style="149"/>
    <col min="223" max="223" width="26.7109375" style="149" customWidth="1"/>
    <col min="224" max="235" width="9.28515625" style="149" customWidth="1"/>
    <col min="236" max="478" width="9.140625" style="149"/>
    <col min="479" max="479" width="26.7109375" style="149" customWidth="1"/>
    <col min="480" max="491" width="9.28515625" style="149" customWidth="1"/>
    <col min="492" max="734" width="9.140625" style="149"/>
    <col min="735" max="735" width="26.7109375" style="149" customWidth="1"/>
    <col min="736" max="747" width="9.28515625" style="149" customWidth="1"/>
    <col min="748" max="990" width="9.140625" style="149"/>
    <col min="991" max="991" width="26.7109375" style="149" customWidth="1"/>
    <col min="992" max="1003" width="9.28515625" style="149" customWidth="1"/>
    <col min="1004" max="1246" width="9.140625" style="149"/>
    <col min="1247" max="1247" width="26.7109375" style="149" customWidth="1"/>
    <col min="1248" max="1259" width="9.28515625" style="149" customWidth="1"/>
    <col min="1260" max="1502" width="9.140625" style="149"/>
    <col min="1503" max="1503" width="26.7109375" style="149" customWidth="1"/>
    <col min="1504" max="1515" width="9.28515625" style="149" customWidth="1"/>
    <col min="1516" max="1758" width="9.140625" style="149"/>
    <col min="1759" max="1759" width="26.7109375" style="149" customWidth="1"/>
    <col min="1760" max="1771" width="9.28515625" style="149" customWidth="1"/>
    <col min="1772" max="2014" width="9.140625" style="149"/>
    <col min="2015" max="2015" width="26.7109375" style="149" customWidth="1"/>
    <col min="2016" max="2027" width="9.28515625" style="149" customWidth="1"/>
    <col min="2028" max="2270" width="9.140625" style="149"/>
    <col min="2271" max="2271" width="26.7109375" style="149" customWidth="1"/>
    <col min="2272" max="2283" width="9.28515625" style="149" customWidth="1"/>
    <col min="2284" max="2526" width="9.140625" style="149"/>
    <col min="2527" max="2527" width="26.7109375" style="149" customWidth="1"/>
    <col min="2528" max="2539" width="9.28515625" style="149" customWidth="1"/>
    <col min="2540" max="2782" width="9.140625" style="149"/>
    <col min="2783" max="2783" width="26.7109375" style="149" customWidth="1"/>
    <col min="2784" max="2795" width="9.28515625" style="149" customWidth="1"/>
    <col min="2796" max="3038" width="9.140625" style="149"/>
    <col min="3039" max="3039" width="26.7109375" style="149" customWidth="1"/>
    <col min="3040" max="3051" width="9.28515625" style="149" customWidth="1"/>
    <col min="3052" max="3294" width="9.140625" style="149"/>
    <col min="3295" max="3295" width="26.7109375" style="149" customWidth="1"/>
    <col min="3296" max="3307" width="9.28515625" style="149" customWidth="1"/>
    <col min="3308" max="3550" width="9.140625" style="149"/>
    <col min="3551" max="3551" width="26.7109375" style="149" customWidth="1"/>
    <col min="3552" max="3563" width="9.28515625" style="149" customWidth="1"/>
    <col min="3564" max="3806" width="9.140625" style="149"/>
    <col min="3807" max="3807" width="26.7109375" style="149" customWidth="1"/>
    <col min="3808" max="3819" width="9.28515625" style="149" customWidth="1"/>
    <col min="3820" max="4062" width="9.140625" style="149"/>
    <col min="4063" max="4063" width="26.7109375" style="149" customWidth="1"/>
    <col min="4064" max="4075" width="9.28515625" style="149" customWidth="1"/>
    <col min="4076" max="4318" width="9.140625" style="149"/>
    <col min="4319" max="4319" width="26.7109375" style="149" customWidth="1"/>
    <col min="4320" max="4331" width="9.28515625" style="149" customWidth="1"/>
    <col min="4332" max="4574" width="9.140625" style="149"/>
    <col min="4575" max="4575" width="26.7109375" style="149" customWidth="1"/>
    <col min="4576" max="4587" width="9.28515625" style="149" customWidth="1"/>
    <col min="4588" max="4830" width="9.140625" style="149"/>
    <col min="4831" max="4831" width="26.7109375" style="149" customWidth="1"/>
    <col min="4832" max="4843" width="9.28515625" style="149" customWidth="1"/>
    <col min="4844" max="5086" width="9.140625" style="149"/>
    <col min="5087" max="5087" width="26.7109375" style="149" customWidth="1"/>
    <col min="5088" max="5099" width="9.28515625" style="149" customWidth="1"/>
    <col min="5100" max="5342" width="9.140625" style="149"/>
    <col min="5343" max="5343" width="26.7109375" style="149" customWidth="1"/>
    <col min="5344" max="5355" width="9.28515625" style="149" customWidth="1"/>
    <col min="5356" max="5598" width="9.140625" style="149"/>
    <col min="5599" max="5599" width="26.7109375" style="149" customWidth="1"/>
    <col min="5600" max="5611" width="9.28515625" style="149" customWidth="1"/>
    <col min="5612" max="5854" width="9.140625" style="149"/>
    <col min="5855" max="5855" width="26.7109375" style="149" customWidth="1"/>
    <col min="5856" max="5867" width="9.28515625" style="149" customWidth="1"/>
    <col min="5868" max="6110" width="9.140625" style="149"/>
    <col min="6111" max="6111" width="26.7109375" style="149" customWidth="1"/>
    <col min="6112" max="6123" width="9.28515625" style="149" customWidth="1"/>
    <col min="6124" max="6366" width="9.140625" style="149"/>
    <col min="6367" max="6367" width="26.7109375" style="149" customWidth="1"/>
    <col min="6368" max="6379" width="9.28515625" style="149" customWidth="1"/>
    <col min="6380" max="6622" width="9.140625" style="149"/>
    <col min="6623" max="6623" width="26.7109375" style="149" customWidth="1"/>
    <col min="6624" max="6635" width="9.28515625" style="149" customWidth="1"/>
    <col min="6636" max="6878" width="9.140625" style="149"/>
    <col min="6879" max="6879" width="26.7109375" style="149" customWidth="1"/>
    <col min="6880" max="6891" width="9.28515625" style="149" customWidth="1"/>
    <col min="6892" max="7134" width="9.140625" style="149"/>
    <col min="7135" max="7135" width="26.7109375" style="149" customWidth="1"/>
    <col min="7136" max="7147" width="9.28515625" style="149" customWidth="1"/>
    <col min="7148" max="7390" width="9.140625" style="149"/>
    <col min="7391" max="7391" width="26.7109375" style="149" customWidth="1"/>
    <col min="7392" max="7403" width="9.28515625" style="149" customWidth="1"/>
    <col min="7404" max="7646" width="9.140625" style="149"/>
    <col min="7647" max="7647" width="26.7109375" style="149" customWidth="1"/>
    <col min="7648" max="7659" width="9.28515625" style="149" customWidth="1"/>
    <col min="7660" max="7902" width="9.140625" style="149"/>
    <col min="7903" max="7903" width="26.7109375" style="149" customWidth="1"/>
    <col min="7904" max="7915" width="9.28515625" style="149" customWidth="1"/>
    <col min="7916" max="8158" width="9.140625" style="149"/>
    <col min="8159" max="8159" width="26.7109375" style="149" customWidth="1"/>
    <col min="8160" max="8171" width="9.28515625" style="149" customWidth="1"/>
    <col min="8172" max="8414" width="9.140625" style="149"/>
    <col min="8415" max="8415" width="26.7109375" style="149" customWidth="1"/>
    <col min="8416" max="8427" width="9.28515625" style="149" customWidth="1"/>
    <col min="8428" max="8670" width="9.140625" style="149"/>
    <col min="8671" max="8671" width="26.7109375" style="149" customWidth="1"/>
    <col min="8672" max="8683" width="9.28515625" style="149" customWidth="1"/>
    <col min="8684" max="8926" width="9.140625" style="149"/>
    <col min="8927" max="8927" width="26.7109375" style="149" customWidth="1"/>
    <col min="8928" max="8939" width="9.28515625" style="149" customWidth="1"/>
    <col min="8940" max="9182" width="9.140625" style="149"/>
    <col min="9183" max="9183" width="26.7109375" style="149" customWidth="1"/>
    <col min="9184" max="9195" width="9.28515625" style="149" customWidth="1"/>
    <col min="9196" max="9438" width="9.140625" style="149"/>
    <col min="9439" max="9439" width="26.7109375" style="149" customWidth="1"/>
    <col min="9440" max="9451" width="9.28515625" style="149" customWidth="1"/>
    <col min="9452" max="9694" width="9.140625" style="149"/>
    <col min="9695" max="9695" width="26.7109375" style="149" customWidth="1"/>
    <col min="9696" max="9707" width="9.28515625" style="149" customWidth="1"/>
    <col min="9708" max="9950" width="9.140625" style="149"/>
    <col min="9951" max="9951" width="26.7109375" style="149" customWidth="1"/>
    <col min="9952" max="9963" width="9.28515625" style="149" customWidth="1"/>
    <col min="9964" max="10206" width="9.140625" style="149"/>
    <col min="10207" max="10207" width="26.7109375" style="149" customWidth="1"/>
    <col min="10208" max="10219" width="9.28515625" style="149" customWidth="1"/>
    <col min="10220" max="10462" width="9.140625" style="149"/>
    <col min="10463" max="10463" width="26.7109375" style="149" customWidth="1"/>
    <col min="10464" max="10475" width="9.28515625" style="149" customWidth="1"/>
    <col min="10476" max="10718" width="9.140625" style="149"/>
    <col min="10719" max="10719" width="26.7109375" style="149" customWidth="1"/>
    <col min="10720" max="10731" width="9.28515625" style="149" customWidth="1"/>
    <col min="10732" max="10974" width="9.140625" style="149"/>
    <col min="10975" max="10975" width="26.7109375" style="149" customWidth="1"/>
    <col min="10976" max="10987" width="9.28515625" style="149" customWidth="1"/>
    <col min="10988" max="11230" width="9.140625" style="149"/>
    <col min="11231" max="11231" width="26.7109375" style="149" customWidth="1"/>
    <col min="11232" max="11243" width="9.28515625" style="149" customWidth="1"/>
    <col min="11244" max="11486" width="9.140625" style="149"/>
    <col min="11487" max="11487" width="26.7109375" style="149" customWidth="1"/>
    <col min="11488" max="11499" width="9.28515625" style="149" customWidth="1"/>
    <col min="11500" max="11742" width="9.140625" style="149"/>
    <col min="11743" max="11743" width="26.7109375" style="149" customWidth="1"/>
    <col min="11744" max="11755" width="9.28515625" style="149" customWidth="1"/>
    <col min="11756" max="11998" width="9.140625" style="149"/>
    <col min="11999" max="11999" width="26.7109375" style="149" customWidth="1"/>
    <col min="12000" max="12011" width="9.28515625" style="149" customWidth="1"/>
    <col min="12012" max="12254" width="9.140625" style="149"/>
    <col min="12255" max="12255" width="26.7109375" style="149" customWidth="1"/>
    <col min="12256" max="12267" width="9.28515625" style="149" customWidth="1"/>
    <col min="12268" max="12510" width="9.140625" style="149"/>
    <col min="12511" max="12511" width="26.7109375" style="149" customWidth="1"/>
    <col min="12512" max="12523" width="9.28515625" style="149" customWidth="1"/>
    <col min="12524" max="12766" width="9.140625" style="149"/>
    <col min="12767" max="12767" width="26.7109375" style="149" customWidth="1"/>
    <col min="12768" max="12779" width="9.28515625" style="149" customWidth="1"/>
    <col min="12780" max="13022" width="9.140625" style="149"/>
    <col min="13023" max="13023" width="26.7109375" style="149" customWidth="1"/>
    <col min="13024" max="13035" width="9.28515625" style="149" customWidth="1"/>
    <col min="13036" max="13278" width="9.140625" style="149"/>
    <col min="13279" max="13279" width="26.7109375" style="149" customWidth="1"/>
    <col min="13280" max="13291" width="9.28515625" style="149" customWidth="1"/>
    <col min="13292" max="13534" width="9.140625" style="149"/>
    <col min="13535" max="13535" width="26.7109375" style="149" customWidth="1"/>
    <col min="13536" max="13547" width="9.28515625" style="149" customWidth="1"/>
    <col min="13548" max="13790" width="9.140625" style="149"/>
    <col min="13791" max="13791" width="26.7109375" style="149" customWidth="1"/>
    <col min="13792" max="13803" width="9.28515625" style="149" customWidth="1"/>
    <col min="13804" max="14046" width="9.140625" style="149"/>
    <col min="14047" max="14047" width="26.7109375" style="149" customWidth="1"/>
    <col min="14048" max="14059" width="9.28515625" style="149" customWidth="1"/>
    <col min="14060" max="14302" width="9.140625" style="149"/>
    <col min="14303" max="14303" width="26.7109375" style="149" customWidth="1"/>
    <col min="14304" max="14315" width="9.28515625" style="149" customWidth="1"/>
    <col min="14316" max="14558" width="9.140625" style="149"/>
    <col min="14559" max="14559" width="26.7109375" style="149" customWidth="1"/>
    <col min="14560" max="14571" width="9.28515625" style="149" customWidth="1"/>
    <col min="14572" max="14814" width="9.140625" style="149"/>
    <col min="14815" max="14815" width="26.7109375" style="149" customWidth="1"/>
    <col min="14816" max="14827" width="9.28515625" style="149" customWidth="1"/>
    <col min="14828" max="15070" width="9.140625" style="149"/>
    <col min="15071" max="15071" width="26.7109375" style="149" customWidth="1"/>
    <col min="15072" max="15083" width="9.28515625" style="149" customWidth="1"/>
    <col min="15084" max="15326" width="9.140625" style="149"/>
    <col min="15327" max="15327" width="26.7109375" style="149" customWidth="1"/>
    <col min="15328" max="15339" width="9.28515625" style="149" customWidth="1"/>
    <col min="15340" max="15582" width="9.140625" style="149"/>
    <col min="15583" max="15583" width="26.7109375" style="149" customWidth="1"/>
    <col min="15584" max="15595" width="9.28515625" style="149" customWidth="1"/>
    <col min="15596" max="15838" width="9.140625" style="149"/>
    <col min="15839" max="15839" width="26.7109375" style="149" customWidth="1"/>
    <col min="15840" max="15851" width="9.28515625" style="149" customWidth="1"/>
    <col min="15852" max="16094" width="9.140625" style="149"/>
    <col min="16095" max="16095" width="26.7109375" style="149" customWidth="1"/>
    <col min="16096" max="16107" width="9.28515625" style="149" customWidth="1"/>
    <col min="16108" max="16384" width="9.140625" style="149"/>
  </cols>
  <sheetData>
    <row r="1" spans="1:11" s="146" customFormat="1" ht="25.5" customHeight="1">
      <c r="A1" s="1028" t="s">
        <v>712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1" s="146" customFormat="1" ht="45.75" customHeight="1">
      <c r="A2" s="1071" t="s">
        <v>744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</row>
    <row r="3" spans="1:11" s="195" customFormat="1" ht="26.25" customHeight="1" thickBot="1">
      <c r="A3" s="147" t="s">
        <v>805</v>
      </c>
      <c r="B3" s="314"/>
      <c r="C3" s="314"/>
      <c r="D3" s="314"/>
      <c r="E3" s="314"/>
      <c r="F3" s="314"/>
      <c r="G3" s="314"/>
      <c r="H3" s="314"/>
      <c r="I3" s="314"/>
      <c r="J3" s="314"/>
      <c r="K3" s="148" t="s">
        <v>624</v>
      </c>
    </row>
    <row r="4" spans="1:11" ht="17.25" customHeight="1" thickTop="1">
      <c r="A4" s="1072" t="s">
        <v>14</v>
      </c>
      <c r="B4" s="1072" t="s">
        <v>6</v>
      </c>
      <c r="C4" s="1072"/>
      <c r="D4" s="1072"/>
      <c r="E4" s="1072" t="s">
        <v>7</v>
      </c>
      <c r="F4" s="1072"/>
      <c r="G4" s="1072"/>
      <c r="H4" s="1072" t="s">
        <v>234</v>
      </c>
      <c r="I4" s="1072"/>
      <c r="J4" s="1072"/>
      <c r="K4" s="1073" t="s">
        <v>163</v>
      </c>
    </row>
    <row r="5" spans="1:11" ht="17.25" customHeight="1">
      <c r="A5" s="1028"/>
      <c r="B5" s="1042" t="s">
        <v>441</v>
      </c>
      <c r="C5" s="1042"/>
      <c r="D5" s="1042"/>
      <c r="E5" s="1028" t="s">
        <v>127</v>
      </c>
      <c r="F5" s="1028"/>
      <c r="G5" s="1028"/>
      <c r="H5" s="1028" t="s">
        <v>128</v>
      </c>
      <c r="I5" s="1028"/>
      <c r="J5" s="1028"/>
      <c r="K5" s="1074"/>
    </row>
    <row r="6" spans="1:11" ht="17.25" customHeight="1">
      <c r="A6" s="1028"/>
      <c r="B6" s="252" t="s">
        <v>235</v>
      </c>
      <c r="C6" s="252" t="s">
        <v>267</v>
      </c>
      <c r="D6" s="252" t="s">
        <v>237</v>
      </c>
      <c r="E6" s="252" t="s">
        <v>235</v>
      </c>
      <c r="F6" s="252" t="s">
        <v>267</v>
      </c>
      <c r="G6" s="252" t="s">
        <v>237</v>
      </c>
      <c r="H6" s="252" t="s">
        <v>235</v>
      </c>
      <c r="I6" s="252" t="s">
        <v>267</v>
      </c>
      <c r="J6" s="252" t="s">
        <v>237</v>
      </c>
      <c r="K6" s="1074"/>
    </row>
    <row r="7" spans="1:11" ht="17.25" customHeight="1" thickBot="1">
      <c r="A7" s="1029"/>
      <c r="B7" s="290" t="s">
        <v>238</v>
      </c>
      <c r="C7" s="290" t="s">
        <v>239</v>
      </c>
      <c r="D7" s="290" t="s">
        <v>240</v>
      </c>
      <c r="E7" s="290" t="s">
        <v>238</v>
      </c>
      <c r="F7" s="290" t="s">
        <v>239</v>
      </c>
      <c r="G7" s="290" t="s">
        <v>240</v>
      </c>
      <c r="H7" s="290" t="s">
        <v>238</v>
      </c>
      <c r="I7" s="290" t="s">
        <v>239</v>
      </c>
      <c r="J7" s="290" t="s">
        <v>240</v>
      </c>
      <c r="K7" s="1075"/>
    </row>
    <row r="8" spans="1:11" ht="21.75" customHeight="1">
      <c r="A8" s="150" t="s">
        <v>9</v>
      </c>
      <c r="B8" s="150"/>
      <c r="C8" s="150"/>
      <c r="D8" s="150"/>
      <c r="E8" s="150"/>
      <c r="F8" s="150"/>
      <c r="G8" s="150"/>
      <c r="H8" s="150"/>
      <c r="I8" s="150"/>
      <c r="J8" s="150"/>
      <c r="K8" s="151" t="s">
        <v>164</v>
      </c>
    </row>
    <row r="9" spans="1:11" ht="21.75" customHeight="1">
      <c r="A9" s="152" t="s">
        <v>16</v>
      </c>
      <c r="B9" s="496">
        <v>4</v>
      </c>
      <c r="C9" s="496">
        <v>9</v>
      </c>
      <c r="D9" s="496">
        <v>13</v>
      </c>
      <c r="E9" s="496">
        <v>0</v>
      </c>
      <c r="F9" s="496">
        <v>0</v>
      </c>
      <c r="G9" s="496">
        <v>0</v>
      </c>
      <c r="H9" s="496">
        <f t="shared" ref="H9:I13" si="0">SUM(E9,B9)</f>
        <v>4</v>
      </c>
      <c r="I9" s="496">
        <f t="shared" si="0"/>
        <v>9</v>
      </c>
      <c r="J9" s="496">
        <f>SUM(H9:I9)</f>
        <v>13</v>
      </c>
      <c r="K9" s="231" t="s">
        <v>172</v>
      </c>
    </row>
    <row r="10" spans="1:11" ht="21.75" customHeight="1">
      <c r="A10" s="152" t="s">
        <v>22</v>
      </c>
      <c r="B10" s="496">
        <v>17</v>
      </c>
      <c r="C10" s="496">
        <v>7</v>
      </c>
      <c r="D10" s="496">
        <v>24</v>
      </c>
      <c r="E10" s="496">
        <v>0</v>
      </c>
      <c r="F10" s="496">
        <v>0</v>
      </c>
      <c r="G10" s="496">
        <v>0</v>
      </c>
      <c r="H10" s="496">
        <f t="shared" si="0"/>
        <v>17</v>
      </c>
      <c r="I10" s="496">
        <f t="shared" si="0"/>
        <v>7</v>
      </c>
      <c r="J10" s="496">
        <f>SUM(H10:I10)</f>
        <v>24</v>
      </c>
      <c r="K10" s="153" t="s">
        <v>150</v>
      </c>
    </row>
    <row r="11" spans="1:11" ht="21.75" customHeight="1">
      <c r="A11" s="152" t="s">
        <v>24</v>
      </c>
      <c r="B11" s="496">
        <v>195</v>
      </c>
      <c r="C11" s="496">
        <v>23</v>
      </c>
      <c r="D11" s="496">
        <v>218</v>
      </c>
      <c r="E11" s="496">
        <v>0</v>
      </c>
      <c r="F11" s="496">
        <v>0</v>
      </c>
      <c r="G11" s="496">
        <v>0</v>
      </c>
      <c r="H11" s="496">
        <f t="shared" si="0"/>
        <v>195</v>
      </c>
      <c r="I11" s="496">
        <f t="shared" si="0"/>
        <v>23</v>
      </c>
      <c r="J11" s="496">
        <f>SUM(H11:I11)</f>
        <v>218</v>
      </c>
      <c r="K11" s="154" t="s">
        <v>166</v>
      </c>
    </row>
    <row r="12" spans="1:11" ht="21.75" customHeight="1">
      <c r="A12" s="152" t="s">
        <v>280</v>
      </c>
      <c r="B12" s="496">
        <v>40</v>
      </c>
      <c r="C12" s="496">
        <v>11</v>
      </c>
      <c r="D12" s="496">
        <v>51</v>
      </c>
      <c r="E12" s="496">
        <v>0</v>
      </c>
      <c r="F12" s="496">
        <v>0</v>
      </c>
      <c r="G12" s="496">
        <v>0</v>
      </c>
      <c r="H12" s="496">
        <f t="shared" si="0"/>
        <v>40</v>
      </c>
      <c r="I12" s="496">
        <f t="shared" si="0"/>
        <v>11</v>
      </c>
      <c r="J12" s="496">
        <f>SUM(H12:I12)</f>
        <v>51</v>
      </c>
      <c r="K12" s="153" t="s">
        <v>157</v>
      </c>
    </row>
    <row r="13" spans="1:11" ht="21.75" customHeight="1">
      <c r="A13" s="152" t="s">
        <v>281</v>
      </c>
      <c r="B13" s="496">
        <v>28</v>
      </c>
      <c r="C13" s="496">
        <v>46</v>
      </c>
      <c r="D13" s="496">
        <v>74</v>
      </c>
      <c r="E13" s="496">
        <v>0</v>
      </c>
      <c r="F13" s="496">
        <v>0</v>
      </c>
      <c r="G13" s="496">
        <v>0</v>
      </c>
      <c r="H13" s="496">
        <f t="shared" si="0"/>
        <v>28</v>
      </c>
      <c r="I13" s="496">
        <f t="shared" si="0"/>
        <v>46</v>
      </c>
      <c r="J13" s="496">
        <f>SUM(H13:I13)</f>
        <v>74</v>
      </c>
      <c r="K13" s="154" t="s">
        <v>282</v>
      </c>
    </row>
    <row r="14" spans="1:11" ht="21.75" customHeight="1">
      <c r="A14" s="152" t="s">
        <v>11</v>
      </c>
      <c r="B14" s="496">
        <f>SUM(B9:B13)</f>
        <v>284</v>
      </c>
      <c r="C14" s="496">
        <f t="shared" ref="C14:J14" si="1">SUM(C9:C13)</f>
        <v>96</v>
      </c>
      <c r="D14" s="496">
        <f t="shared" si="1"/>
        <v>380</v>
      </c>
      <c r="E14" s="496">
        <f t="shared" si="1"/>
        <v>0</v>
      </c>
      <c r="F14" s="496">
        <f t="shared" si="1"/>
        <v>0</v>
      </c>
      <c r="G14" s="496">
        <f t="shared" si="1"/>
        <v>0</v>
      </c>
      <c r="H14" s="496">
        <f t="shared" si="1"/>
        <v>284</v>
      </c>
      <c r="I14" s="496">
        <f t="shared" si="1"/>
        <v>96</v>
      </c>
      <c r="J14" s="496">
        <f t="shared" si="1"/>
        <v>380</v>
      </c>
      <c r="K14" s="152" t="s">
        <v>161</v>
      </c>
    </row>
    <row r="15" spans="1:11" ht="21.75" customHeight="1">
      <c r="A15" s="155" t="s">
        <v>12</v>
      </c>
      <c r="B15" s="498"/>
      <c r="C15" s="498"/>
      <c r="D15" s="498"/>
      <c r="E15" s="479"/>
      <c r="F15" s="479"/>
      <c r="G15" s="479"/>
      <c r="H15" s="479"/>
      <c r="I15" s="479"/>
      <c r="J15" s="479"/>
      <c r="K15" s="153" t="s">
        <v>164</v>
      </c>
    </row>
    <row r="16" spans="1:11" ht="21.75" customHeight="1">
      <c r="A16" s="152" t="s">
        <v>24</v>
      </c>
      <c r="B16" s="479">
        <v>47</v>
      </c>
      <c r="C16" s="479">
        <v>14</v>
      </c>
      <c r="D16" s="479">
        <v>61</v>
      </c>
      <c r="E16" s="479">
        <v>0</v>
      </c>
      <c r="F16" s="479">
        <v>0</v>
      </c>
      <c r="G16" s="479">
        <v>0</v>
      </c>
      <c r="H16" s="479">
        <f>SUM(B16,E16)</f>
        <v>47</v>
      </c>
      <c r="I16" s="479">
        <f>SUM(C16,F16)</f>
        <v>14</v>
      </c>
      <c r="J16" s="479">
        <f>SUM(D16,G16)</f>
        <v>61</v>
      </c>
      <c r="K16" s="154" t="s">
        <v>284</v>
      </c>
    </row>
    <row r="17" spans="1:11" ht="21.75" customHeight="1" thickBot="1">
      <c r="A17" s="41" t="s">
        <v>121</v>
      </c>
      <c r="B17" s="499">
        <f>SUM(B16)</f>
        <v>47</v>
      </c>
      <c r="C17" s="499">
        <f t="shared" ref="C17:J17" si="2">SUM(C16)</f>
        <v>14</v>
      </c>
      <c r="D17" s="499">
        <f t="shared" si="2"/>
        <v>61</v>
      </c>
      <c r="E17" s="499">
        <f t="shared" si="2"/>
        <v>0</v>
      </c>
      <c r="F17" s="499">
        <f t="shared" si="2"/>
        <v>0</v>
      </c>
      <c r="G17" s="499">
        <f t="shared" si="2"/>
        <v>0</v>
      </c>
      <c r="H17" s="499">
        <f t="shared" si="2"/>
        <v>47</v>
      </c>
      <c r="I17" s="499">
        <f t="shared" si="2"/>
        <v>14</v>
      </c>
      <c r="J17" s="499">
        <f t="shared" si="2"/>
        <v>61</v>
      </c>
      <c r="K17" s="156" t="s">
        <v>171</v>
      </c>
    </row>
    <row r="18" spans="1:11" ht="21.75" customHeight="1" thickBot="1">
      <c r="A18" s="25" t="s">
        <v>78</v>
      </c>
      <c r="B18" s="480">
        <f>SUM(B14,B17)</f>
        <v>331</v>
      </c>
      <c r="C18" s="480">
        <f t="shared" ref="C18:J18" si="3">SUM(C14,C17)</f>
        <v>110</v>
      </c>
      <c r="D18" s="480">
        <f t="shared" si="3"/>
        <v>441</v>
      </c>
      <c r="E18" s="480">
        <f t="shared" si="3"/>
        <v>0</v>
      </c>
      <c r="F18" s="480">
        <f t="shared" si="3"/>
        <v>0</v>
      </c>
      <c r="G18" s="480">
        <f t="shared" si="3"/>
        <v>0</v>
      </c>
      <c r="H18" s="480">
        <f t="shared" si="3"/>
        <v>331</v>
      </c>
      <c r="I18" s="480">
        <f t="shared" si="3"/>
        <v>110</v>
      </c>
      <c r="J18" s="480">
        <f t="shared" si="3"/>
        <v>441</v>
      </c>
      <c r="K18" s="301" t="s">
        <v>512</v>
      </c>
    </row>
    <row r="19" spans="1:11" ht="17.25" customHeight="1" thickTop="1">
      <c r="B19" s="157"/>
      <c r="C19" s="157"/>
      <c r="D19" s="157"/>
      <c r="E19" s="157"/>
      <c r="F19" s="157"/>
      <c r="G19" s="157"/>
      <c r="H19" s="157"/>
      <c r="I19" s="157"/>
      <c r="J19" s="157"/>
      <c r="K19" s="158"/>
    </row>
    <row r="20" spans="1:11" ht="17.25" customHeight="1">
      <c r="B20" s="157"/>
      <c r="C20" s="157"/>
      <c r="D20" s="157"/>
      <c r="E20" s="157"/>
      <c r="F20" s="157"/>
      <c r="G20" s="157"/>
      <c r="H20" s="157"/>
      <c r="I20" s="157"/>
      <c r="J20" s="157"/>
    </row>
    <row r="21" spans="1:11" ht="17.25" customHeight="1">
      <c r="B21" s="157"/>
      <c r="C21" s="157"/>
      <c r="D21" s="157"/>
      <c r="E21" s="157"/>
      <c r="F21" s="157"/>
      <c r="G21" s="157"/>
      <c r="H21" s="157"/>
      <c r="I21" s="157"/>
      <c r="J21" s="157"/>
    </row>
    <row r="22" spans="1:11" ht="17.25" customHeight="1">
      <c r="B22" s="157"/>
      <c r="C22" s="157"/>
      <c r="D22" s="157"/>
      <c r="E22" s="157"/>
      <c r="F22" s="157"/>
      <c r="G22" s="157"/>
      <c r="H22" s="157"/>
      <c r="I22" s="157"/>
      <c r="J22" s="157"/>
    </row>
    <row r="23" spans="1:11" ht="17.25" customHeight="1">
      <c r="B23" s="157"/>
      <c r="C23" s="157"/>
      <c r="D23" s="157"/>
      <c r="E23" s="157"/>
      <c r="F23" s="157"/>
      <c r="G23" s="157"/>
      <c r="H23" s="157"/>
      <c r="I23" s="157"/>
      <c r="J23" s="157"/>
    </row>
    <row r="24" spans="1:11" ht="17.25" customHeight="1"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1" ht="14.25" customHeight="1">
      <c r="B25" s="157"/>
      <c r="C25" s="157"/>
      <c r="D25" s="157"/>
      <c r="E25" s="157"/>
      <c r="F25" s="157"/>
      <c r="G25" s="157"/>
      <c r="H25" s="157"/>
      <c r="I25" s="157"/>
      <c r="J25" s="157"/>
    </row>
    <row r="26" spans="1:11" ht="17.25" customHeight="1">
      <c r="B26" s="157"/>
      <c r="C26" s="157"/>
      <c r="D26" s="157"/>
      <c r="E26" s="157"/>
      <c r="F26" s="157"/>
      <c r="G26" s="157"/>
      <c r="H26" s="157"/>
      <c r="I26" s="157"/>
      <c r="J26" s="157"/>
    </row>
    <row r="27" spans="1:11" ht="17.25" customHeight="1">
      <c r="B27" s="157"/>
      <c r="C27" s="157"/>
      <c r="D27" s="157"/>
      <c r="E27" s="157"/>
      <c r="F27" s="157"/>
      <c r="G27" s="157"/>
      <c r="H27" s="157"/>
      <c r="I27" s="157"/>
      <c r="J27" s="157"/>
    </row>
    <row r="28" spans="1:11" ht="17.25" customHeight="1">
      <c r="B28" s="157"/>
      <c r="C28" s="157"/>
      <c r="D28" s="157"/>
      <c r="E28" s="157"/>
      <c r="F28" s="157"/>
      <c r="G28" s="157"/>
      <c r="H28" s="157"/>
      <c r="I28" s="157"/>
      <c r="J28" s="157"/>
    </row>
    <row r="29" spans="1:11" ht="17.25" customHeight="1">
      <c r="B29" s="157"/>
      <c r="C29" s="157"/>
      <c r="D29" s="157"/>
      <c r="E29" s="157"/>
      <c r="F29" s="157"/>
      <c r="G29" s="157"/>
      <c r="H29" s="157"/>
      <c r="I29" s="157"/>
      <c r="J29" s="157"/>
    </row>
    <row r="30" spans="1:11" ht="17.25" customHeight="1">
      <c r="B30" s="157"/>
      <c r="C30" s="157"/>
      <c r="D30" s="157"/>
      <c r="E30" s="157"/>
      <c r="F30" s="157"/>
      <c r="G30" s="157"/>
      <c r="H30" s="157"/>
      <c r="I30" s="157"/>
      <c r="J30" s="157"/>
    </row>
    <row r="31" spans="1:11" ht="17.25" customHeight="1">
      <c r="B31" s="157"/>
      <c r="C31" s="157"/>
      <c r="D31" s="157"/>
      <c r="E31" s="157" t="s">
        <v>267</v>
      </c>
      <c r="F31" s="157"/>
      <c r="G31" s="157"/>
      <c r="H31" s="157"/>
      <c r="I31" s="157"/>
      <c r="J31" s="157"/>
    </row>
    <row r="32" spans="1:11" ht="17.25" customHeight="1">
      <c r="B32" s="157"/>
      <c r="C32" s="157"/>
      <c r="D32" s="157"/>
      <c r="E32" s="157"/>
      <c r="F32" s="157"/>
      <c r="G32" s="157"/>
      <c r="H32" s="157"/>
      <c r="I32" s="157"/>
      <c r="J32" s="157"/>
    </row>
    <row r="33" spans="2:10" ht="17.25" customHeight="1">
      <c r="B33" s="157"/>
      <c r="C33" s="157"/>
      <c r="D33" s="157"/>
      <c r="E33" s="157"/>
      <c r="F33" s="157"/>
      <c r="G33" s="157"/>
      <c r="H33" s="157"/>
      <c r="I33" s="157"/>
      <c r="J33" s="157"/>
    </row>
    <row r="34" spans="2:10" ht="17.25" customHeight="1">
      <c r="B34" s="157"/>
      <c r="C34" s="157"/>
      <c r="D34" s="157"/>
      <c r="E34" s="157"/>
      <c r="F34" s="157"/>
      <c r="G34" s="157"/>
      <c r="H34" s="157"/>
      <c r="I34" s="157"/>
      <c r="J34" s="157"/>
    </row>
    <row r="35" spans="2:10" ht="17.25" customHeight="1">
      <c r="B35" s="157"/>
      <c r="C35" s="157"/>
      <c r="D35" s="157"/>
      <c r="E35" s="157"/>
      <c r="F35" s="157"/>
      <c r="G35" s="157"/>
      <c r="H35" s="157"/>
      <c r="I35" s="157"/>
      <c r="J35" s="157"/>
    </row>
    <row r="36" spans="2:10" ht="17.25" customHeight="1">
      <c r="B36" s="157"/>
      <c r="C36" s="157"/>
      <c r="D36" s="157"/>
      <c r="E36" s="157"/>
      <c r="F36" s="157"/>
      <c r="G36" s="157"/>
      <c r="H36" s="157"/>
      <c r="I36" s="157"/>
      <c r="J36" s="157"/>
    </row>
    <row r="37" spans="2:10" ht="17.25" customHeight="1">
      <c r="B37" s="157"/>
      <c r="C37" s="157"/>
      <c r="D37" s="157"/>
      <c r="E37" s="157"/>
      <c r="F37" s="157"/>
      <c r="G37" s="157"/>
      <c r="H37" s="157"/>
      <c r="I37" s="157"/>
      <c r="J37" s="157"/>
    </row>
    <row r="38" spans="2:10" ht="17.25" customHeight="1">
      <c r="B38" s="157"/>
      <c r="C38" s="157"/>
      <c r="D38" s="157"/>
      <c r="E38" s="157"/>
      <c r="F38" s="157"/>
      <c r="G38" s="157"/>
      <c r="H38" s="157"/>
      <c r="I38" s="157"/>
      <c r="J38" s="157"/>
    </row>
    <row r="39" spans="2:10" ht="17.25" customHeight="1">
      <c r="B39" s="157"/>
      <c r="C39" s="157"/>
      <c r="D39" s="157"/>
      <c r="E39" s="157"/>
      <c r="F39" s="157"/>
      <c r="G39" s="157"/>
      <c r="H39" s="157"/>
      <c r="I39" s="157"/>
      <c r="J39" s="157"/>
    </row>
    <row r="40" spans="2:10" ht="17.25" customHeight="1">
      <c r="B40" s="157"/>
      <c r="C40" s="157"/>
      <c r="D40" s="157"/>
      <c r="E40" s="157"/>
      <c r="F40" s="157"/>
      <c r="G40" s="157"/>
      <c r="H40" s="157"/>
      <c r="I40" s="157"/>
      <c r="J40" s="157"/>
    </row>
    <row r="41" spans="2:10" ht="17.25" customHeight="1">
      <c r="B41" s="157"/>
      <c r="C41" s="157"/>
      <c r="D41" s="157"/>
      <c r="E41" s="157"/>
      <c r="F41" s="157"/>
      <c r="G41" s="157"/>
      <c r="H41" s="157"/>
      <c r="I41" s="157"/>
      <c r="J41" s="157"/>
    </row>
    <row r="42" spans="2:10" ht="17.25" customHeight="1">
      <c r="B42" s="157"/>
      <c r="C42" s="157"/>
      <c r="D42" s="157"/>
      <c r="E42" s="157"/>
      <c r="F42" s="157"/>
      <c r="G42" s="157"/>
      <c r="H42" s="157"/>
      <c r="I42" s="157"/>
      <c r="J42" s="157"/>
    </row>
    <row r="43" spans="2:10" ht="17.25" customHeight="1">
      <c r="B43" s="157"/>
      <c r="C43" s="157"/>
      <c r="D43" s="157"/>
      <c r="E43" s="157"/>
      <c r="F43" s="157"/>
      <c r="G43" s="157"/>
      <c r="H43" s="157"/>
      <c r="I43" s="157"/>
      <c r="J43" s="157"/>
    </row>
    <row r="44" spans="2:10" ht="17.25" customHeight="1">
      <c r="B44" s="157"/>
      <c r="C44" s="157"/>
      <c r="D44" s="157"/>
      <c r="E44" s="157"/>
      <c r="F44" s="157"/>
      <c r="G44" s="157"/>
      <c r="H44" s="157"/>
      <c r="I44" s="157"/>
      <c r="J44" s="157"/>
    </row>
    <row r="45" spans="2:10" ht="17.25" customHeight="1">
      <c r="B45" s="157"/>
      <c r="C45" s="157"/>
      <c r="D45" s="157"/>
      <c r="E45" s="157"/>
      <c r="F45" s="157"/>
      <c r="G45" s="157"/>
      <c r="H45" s="157"/>
      <c r="I45" s="157"/>
      <c r="J45" s="157"/>
    </row>
    <row r="46" spans="2:10" ht="17.25" customHeight="1">
      <c r="B46" s="157"/>
      <c r="C46" s="157"/>
      <c r="D46" s="157"/>
      <c r="E46" s="157"/>
      <c r="F46" s="157"/>
      <c r="G46" s="157"/>
      <c r="H46" s="157"/>
      <c r="I46" s="157"/>
      <c r="J46" s="157"/>
    </row>
    <row r="47" spans="2:10" ht="17.25" customHeight="1">
      <c r="B47" s="157"/>
      <c r="C47" s="157"/>
      <c r="D47" s="157"/>
      <c r="E47" s="157"/>
      <c r="F47" s="157"/>
      <c r="G47" s="157"/>
      <c r="H47" s="157"/>
      <c r="I47" s="157"/>
      <c r="J47" s="157"/>
    </row>
    <row r="48" spans="2:10" ht="17.25" customHeight="1">
      <c r="B48" s="157"/>
      <c r="C48" s="157"/>
      <c r="D48" s="157"/>
      <c r="E48" s="157"/>
      <c r="F48" s="157"/>
      <c r="G48" s="157"/>
      <c r="H48" s="157"/>
      <c r="I48" s="157"/>
      <c r="J48" s="157"/>
    </row>
    <row r="49" spans="2:10" ht="17.25" customHeight="1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2:10" ht="17.25" customHeight="1">
      <c r="B50" s="157"/>
      <c r="C50" s="157"/>
      <c r="D50" s="157"/>
      <c r="E50" s="157"/>
      <c r="F50" s="157"/>
      <c r="G50" s="157"/>
      <c r="H50" s="157"/>
      <c r="I50" s="157"/>
      <c r="J50" s="157"/>
    </row>
    <row r="51" spans="2:10" ht="17.25" customHeight="1">
      <c r="B51" s="157"/>
      <c r="C51" s="157"/>
      <c r="D51" s="157"/>
      <c r="E51" s="157"/>
      <c r="F51" s="157"/>
      <c r="G51" s="157"/>
      <c r="H51" s="157"/>
      <c r="I51" s="157"/>
      <c r="J51" s="157"/>
    </row>
    <row r="52" spans="2:10" ht="17.25" customHeight="1">
      <c r="B52" s="157"/>
      <c r="C52" s="157"/>
      <c r="D52" s="157"/>
      <c r="E52" s="157"/>
      <c r="F52" s="157"/>
      <c r="G52" s="157"/>
      <c r="H52" s="157"/>
      <c r="I52" s="157"/>
      <c r="J52" s="157"/>
    </row>
    <row r="53" spans="2:10" ht="17.25" customHeight="1">
      <c r="B53" s="157"/>
      <c r="C53" s="157"/>
      <c r="D53" s="157"/>
      <c r="E53" s="157"/>
      <c r="F53" s="157"/>
      <c r="G53" s="157"/>
      <c r="H53" s="157"/>
      <c r="I53" s="157"/>
      <c r="J53" s="157"/>
    </row>
    <row r="54" spans="2:10" ht="17.25" customHeight="1">
      <c r="B54" s="157"/>
      <c r="C54" s="157"/>
      <c r="D54" s="157"/>
      <c r="E54" s="157"/>
      <c r="F54" s="157"/>
      <c r="G54" s="157"/>
      <c r="H54" s="157"/>
      <c r="I54" s="157"/>
      <c r="J54" s="157"/>
    </row>
    <row r="55" spans="2:10" ht="17.25" customHeight="1">
      <c r="B55" s="157"/>
      <c r="C55" s="157"/>
      <c r="D55" s="157"/>
      <c r="E55" s="157"/>
      <c r="F55" s="157"/>
      <c r="G55" s="157"/>
      <c r="H55" s="157"/>
      <c r="I55" s="157"/>
      <c r="J55" s="157"/>
    </row>
    <row r="56" spans="2:10" ht="17.25" customHeight="1">
      <c r="B56" s="157"/>
      <c r="C56" s="157"/>
      <c r="D56" s="157"/>
      <c r="E56" s="157"/>
      <c r="F56" s="157"/>
      <c r="G56" s="157"/>
      <c r="H56" s="157"/>
      <c r="I56" s="157"/>
      <c r="J56" s="157"/>
    </row>
    <row r="57" spans="2:10" ht="17.25" customHeight="1">
      <c r="B57" s="157"/>
      <c r="C57" s="157"/>
      <c r="D57" s="157"/>
      <c r="E57" s="157"/>
      <c r="F57" s="157"/>
      <c r="G57" s="157"/>
      <c r="H57" s="157"/>
      <c r="I57" s="157"/>
      <c r="J57" s="157"/>
    </row>
    <row r="58" spans="2:10" ht="17.25" customHeight="1">
      <c r="B58" s="157"/>
      <c r="C58" s="157"/>
      <c r="D58" s="157"/>
      <c r="E58" s="157"/>
      <c r="F58" s="157"/>
      <c r="G58" s="157"/>
      <c r="H58" s="157"/>
      <c r="I58" s="157"/>
      <c r="J58" s="157"/>
    </row>
    <row r="59" spans="2:10" ht="17.25" customHeight="1">
      <c r="B59" s="157"/>
      <c r="C59" s="157"/>
      <c r="D59" s="157"/>
      <c r="E59" s="157"/>
      <c r="F59" s="157"/>
      <c r="G59" s="157"/>
      <c r="H59" s="157"/>
      <c r="I59" s="157"/>
      <c r="J59" s="157"/>
    </row>
    <row r="60" spans="2:10" ht="17.25" customHeight="1">
      <c r="B60" s="157"/>
      <c r="C60" s="157"/>
      <c r="D60" s="157"/>
      <c r="E60" s="157"/>
      <c r="F60" s="157"/>
      <c r="G60" s="157"/>
      <c r="H60" s="157"/>
      <c r="I60" s="157"/>
      <c r="J60" s="157"/>
    </row>
    <row r="61" spans="2:10" ht="17.25" customHeight="1">
      <c r="B61" s="157"/>
      <c r="C61" s="157"/>
      <c r="D61" s="157"/>
      <c r="E61" s="157"/>
      <c r="F61" s="157"/>
      <c r="G61" s="157"/>
      <c r="H61" s="157"/>
      <c r="I61" s="157"/>
      <c r="J61" s="157"/>
    </row>
    <row r="62" spans="2:10" ht="17.25" customHeight="1">
      <c r="B62" s="157"/>
      <c r="C62" s="157"/>
      <c r="D62" s="157"/>
      <c r="E62" s="157"/>
      <c r="F62" s="157"/>
      <c r="G62" s="157"/>
      <c r="H62" s="157"/>
      <c r="I62" s="157"/>
      <c r="J62" s="157"/>
    </row>
    <row r="63" spans="2:10" ht="17.25" customHeight="1">
      <c r="B63" s="157"/>
      <c r="C63" s="157"/>
      <c r="D63" s="157"/>
      <c r="E63" s="157"/>
      <c r="F63" s="157"/>
      <c r="G63" s="157"/>
      <c r="H63" s="157"/>
      <c r="I63" s="157"/>
      <c r="J63" s="157"/>
    </row>
    <row r="64" spans="2:10" ht="17.25" customHeight="1">
      <c r="B64" s="157"/>
      <c r="C64" s="157"/>
      <c r="D64" s="157"/>
      <c r="E64" s="157"/>
      <c r="F64" s="157"/>
      <c r="G64" s="157"/>
      <c r="H64" s="157"/>
      <c r="I64" s="157"/>
      <c r="J64" s="157"/>
    </row>
    <row r="65" spans="2:10" ht="17.25" customHeight="1">
      <c r="B65" s="157"/>
      <c r="C65" s="157"/>
      <c r="D65" s="157"/>
      <c r="E65" s="157"/>
      <c r="F65" s="157"/>
      <c r="G65" s="157"/>
      <c r="H65" s="157"/>
      <c r="I65" s="157"/>
      <c r="J65" s="157"/>
    </row>
    <row r="66" spans="2:10" ht="17.25" customHeight="1">
      <c r="B66" s="157"/>
      <c r="C66" s="157"/>
      <c r="D66" s="157"/>
      <c r="E66" s="157"/>
      <c r="F66" s="157"/>
      <c r="G66" s="157"/>
      <c r="H66" s="157"/>
      <c r="I66" s="157"/>
      <c r="J66" s="157"/>
    </row>
    <row r="67" spans="2:10" ht="17.25" customHeight="1">
      <c r="B67" s="157"/>
      <c r="C67" s="157"/>
      <c r="D67" s="157"/>
      <c r="E67" s="157"/>
      <c r="F67" s="157"/>
      <c r="G67" s="157"/>
      <c r="H67" s="157"/>
      <c r="I67" s="157"/>
      <c r="J67" s="157"/>
    </row>
    <row r="68" spans="2:10" ht="17.25" customHeight="1">
      <c r="B68" s="157"/>
      <c r="C68" s="157"/>
      <c r="D68" s="157"/>
      <c r="E68" s="157"/>
      <c r="F68" s="157"/>
      <c r="G68" s="157"/>
      <c r="H68" s="157"/>
      <c r="I68" s="157"/>
      <c r="J68" s="157"/>
    </row>
    <row r="69" spans="2:10" ht="17.25" customHeight="1">
      <c r="B69" s="157"/>
      <c r="C69" s="157"/>
      <c r="D69" s="157"/>
      <c r="E69" s="157"/>
      <c r="F69" s="157"/>
      <c r="G69" s="157"/>
      <c r="H69" s="157"/>
      <c r="I69" s="157"/>
      <c r="J69" s="157"/>
    </row>
    <row r="70" spans="2:10" ht="17.25" customHeight="1">
      <c r="B70" s="157"/>
      <c r="C70" s="157"/>
      <c r="D70" s="157"/>
      <c r="E70" s="157"/>
      <c r="F70" s="157"/>
      <c r="G70" s="157"/>
      <c r="H70" s="157"/>
      <c r="I70" s="157"/>
      <c r="J70" s="157"/>
    </row>
    <row r="71" spans="2:10" ht="17.25" customHeight="1">
      <c r="B71" s="157"/>
      <c r="C71" s="157"/>
      <c r="D71" s="157"/>
      <c r="E71" s="157"/>
      <c r="F71" s="157"/>
      <c r="G71" s="157"/>
      <c r="H71" s="157"/>
      <c r="I71" s="157"/>
      <c r="J71" s="157"/>
    </row>
    <row r="72" spans="2:10" ht="17.25" customHeight="1">
      <c r="B72" s="157"/>
      <c r="C72" s="157"/>
      <c r="D72" s="157"/>
      <c r="E72" s="157"/>
      <c r="F72" s="157"/>
      <c r="G72" s="157"/>
      <c r="H72" s="157"/>
      <c r="I72" s="157"/>
      <c r="J72" s="157"/>
    </row>
    <row r="73" spans="2:10" ht="17.25" customHeight="1">
      <c r="B73" s="157"/>
      <c r="C73" s="157"/>
      <c r="D73" s="157"/>
      <c r="E73" s="157"/>
      <c r="F73" s="157"/>
      <c r="G73" s="157"/>
      <c r="H73" s="157"/>
      <c r="I73" s="157"/>
      <c r="J73" s="157"/>
    </row>
    <row r="74" spans="2:10" ht="17.25" customHeight="1">
      <c r="B74" s="157"/>
      <c r="C74" s="157"/>
      <c r="D74" s="157"/>
      <c r="E74" s="157"/>
      <c r="F74" s="157"/>
      <c r="G74" s="157"/>
      <c r="H74" s="157"/>
      <c r="I74" s="157"/>
      <c r="J74" s="157"/>
    </row>
    <row r="75" spans="2:10" ht="17.25" customHeight="1">
      <c r="B75" s="157"/>
      <c r="C75" s="157"/>
      <c r="D75" s="157"/>
      <c r="E75" s="157"/>
      <c r="F75" s="157"/>
      <c r="G75" s="157"/>
      <c r="H75" s="157"/>
      <c r="I75" s="157"/>
      <c r="J75" s="157"/>
    </row>
    <row r="76" spans="2:10" ht="17.25" customHeight="1">
      <c r="B76" s="157"/>
      <c r="C76" s="157"/>
      <c r="D76" s="157"/>
      <c r="E76" s="157"/>
      <c r="F76" s="157"/>
      <c r="G76" s="157"/>
      <c r="H76" s="157"/>
      <c r="I76" s="157"/>
      <c r="J76" s="157"/>
    </row>
    <row r="77" spans="2:10" ht="17.25" customHeight="1">
      <c r="B77" s="157"/>
      <c r="C77" s="157"/>
      <c r="D77" s="157"/>
      <c r="E77" s="157"/>
      <c r="F77" s="157"/>
      <c r="G77" s="157"/>
      <c r="H77" s="157"/>
      <c r="I77" s="157"/>
      <c r="J77" s="157"/>
    </row>
    <row r="78" spans="2:10" ht="17.25" customHeight="1">
      <c r="B78" s="157"/>
      <c r="C78" s="157"/>
      <c r="D78" s="157"/>
      <c r="E78" s="157"/>
      <c r="F78" s="157"/>
      <c r="G78" s="157"/>
      <c r="H78" s="157"/>
      <c r="I78" s="157"/>
      <c r="J78" s="157"/>
    </row>
    <row r="79" spans="2:10" ht="17.25" customHeight="1">
      <c r="B79" s="157"/>
      <c r="C79" s="157"/>
      <c r="D79" s="157"/>
      <c r="E79" s="157"/>
      <c r="F79" s="157"/>
      <c r="G79" s="157"/>
      <c r="H79" s="157"/>
      <c r="I79" s="157"/>
      <c r="J79" s="157"/>
    </row>
    <row r="80" spans="2:10" ht="17.25" customHeight="1">
      <c r="B80" s="157"/>
      <c r="C80" s="157"/>
      <c r="D80" s="157"/>
      <c r="E80" s="157"/>
      <c r="F80" s="157"/>
      <c r="G80" s="157"/>
      <c r="H80" s="157"/>
      <c r="I80" s="157"/>
      <c r="J80" s="157"/>
    </row>
    <row r="81" spans="2:10" ht="17.25" customHeight="1">
      <c r="B81" s="157"/>
      <c r="C81" s="157"/>
      <c r="D81" s="157"/>
      <c r="E81" s="157"/>
      <c r="F81" s="157"/>
      <c r="G81" s="157"/>
      <c r="H81" s="157"/>
      <c r="I81" s="157"/>
      <c r="J81" s="157"/>
    </row>
    <row r="82" spans="2:10" ht="17.25" customHeight="1">
      <c r="B82" s="157"/>
      <c r="C82" s="157"/>
      <c r="D82" s="157"/>
      <c r="E82" s="157"/>
      <c r="F82" s="157"/>
      <c r="G82" s="157"/>
      <c r="H82" s="157"/>
      <c r="I82" s="157"/>
      <c r="J82" s="157"/>
    </row>
    <row r="83" spans="2:10" ht="17.25" customHeight="1">
      <c r="B83" s="157"/>
      <c r="C83" s="157"/>
      <c r="D83" s="157"/>
      <c r="E83" s="157"/>
      <c r="F83" s="157"/>
      <c r="G83" s="157"/>
      <c r="H83" s="157"/>
      <c r="I83" s="157"/>
      <c r="J83" s="157"/>
    </row>
    <row r="84" spans="2:10" ht="17.25" customHeight="1">
      <c r="B84" s="157"/>
      <c r="C84" s="157"/>
      <c r="D84" s="157"/>
      <c r="E84" s="157"/>
      <c r="F84" s="157"/>
      <c r="G84" s="157"/>
      <c r="H84" s="157"/>
      <c r="I84" s="157"/>
      <c r="J84" s="157"/>
    </row>
    <row r="85" spans="2:10" ht="17.25" customHeight="1">
      <c r="B85" s="157"/>
      <c r="C85" s="157"/>
      <c r="D85" s="157"/>
      <c r="E85" s="157"/>
      <c r="F85" s="157"/>
      <c r="G85" s="157"/>
      <c r="H85" s="157"/>
      <c r="I85" s="157"/>
      <c r="J85" s="157"/>
    </row>
    <row r="86" spans="2:10" ht="17.25" customHeight="1">
      <c r="B86" s="157"/>
      <c r="C86" s="157"/>
      <c r="D86" s="157"/>
      <c r="E86" s="157"/>
      <c r="F86" s="157"/>
      <c r="G86" s="157"/>
      <c r="H86" s="157"/>
      <c r="I86" s="157"/>
      <c r="J86" s="157"/>
    </row>
    <row r="87" spans="2:10" ht="17.25" customHeight="1">
      <c r="B87" s="157"/>
      <c r="C87" s="157"/>
      <c r="D87" s="157"/>
      <c r="E87" s="157"/>
      <c r="F87" s="157"/>
      <c r="G87" s="157"/>
      <c r="H87" s="157"/>
      <c r="I87" s="157"/>
      <c r="J87" s="157"/>
    </row>
    <row r="88" spans="2:10" ht="17.25" customHeight="1">
      <c r="B88" s="157"/>
      <c r="C88" s="157"/>
      <c r="D88" s="157"/>
      <c r="E88" s="157"/>
      <c r="F88" s="157"/>
      <c r="G88" s="157"/>
      <c r="H88" s="157"/>
      <c r="I88" s="157"/>
      <c r="J88" s="157"/>
    </row>
    <row r="89" spans="2:10" ht="17.25" customHeight="1">
      <c r="B89" s="157"/>
      <c r="C89" s="157"/>
      <c r="D89" s="157"/>
      <c r="E89" s="157"/>
      <c r="F89" s="157"/>
      <c r="G89" s="157"/>
      <c r="H89" s="157"/>
      <c r="I89" s="157"/>
      <c r="J89" s="157"/>
    </row>
    <row r="90" spans="2:10" ht="17.25" customHeight="1">
      <c r="B90" s="157"/>
      <c r="C90" s="157"/>
      <c r="D90" s="157"/>
      <c r="E90" s="157"/>
      <c r="F90" s="157"/>
      <c r="G90" s="157"/>
      <c r="H90" s="157"/>
      <c r="I90" s="157"/>
      <c r="J90" s="157"/>
    </row>
    <row r="91" spans="2:10" ht="17.25" customHeight="1">
      <c r="B91" s="157"/>
      <c r="C91" s="157"/>
      <c r="D91" s="157"/>
      <c r="E91" s="157"/>
      <c r="F91" s="157"/>
      <c r="G91" s="157"/>
      <c r="H91" s="157"/>
      <c r="I91" s="157"/>
      <c r="J91" s="157"/>
    </row>
    <row r="92" spans="2:10" ht="17.25" customHeight="1">
      <c r="B92" s="157"/>
      <c r="C92" s="157"/>
      <c r="D92" s="157"/>
      <c r="E92" s="157"/>
      <c r="F92" s="157"/>
      <c r="G92" s="157"/>
      <c r="H92" s="157"/>
      <c r="I92" s="157"/>
      <c r="J92" s="157"/>
    </row>
    <row r="93" spans="2:10" ht="17.25" customHeight="1">
      <c r="B93" s="157"/>
      <c r="C93" s="157"/>
      <c r="D93" s="157"/>
      <c r="E93" s="157"/>
      <c r="F93" s="157"/>
      <c r="G93" s="157"/>
      <c r="H93" s="157"/>
      <c r="I93" s="157"/>
      <c r="J93" s="157"/>
    </row>
    <row r="94" spans="2:10" ht="17.25" customHeight="1">
      <c r="B94" s="157"/>
      <c r="C94" s="157"/>
      <c r="D94" s="157"/>
      <c r="E94" s="157"/>
      <c r="F94" s="157"/>
      <c r="G94" s="157"/>
      <c r="H94" s="157"/>
      <c r="I94" s="157"/>
      <c r="J94" s="157"/>
    </row>
    <row r="95" spans="2:10" ht="17.25" customHeight="1">
      <c r="B95" s="157"/>
      <c r="C95" s="157"/>
      <c r="D95" s="157"/>
      <c r="E95" s="157"/>
      <c r="F95" s="157"/>
      <c r="G95" s="157"/>
      <c r="H95" s="157"/>
      <c r="I95" s="157"/>
      <c r="J95" s="157"/>
    </row>
    <row r="96" spans="2:10" ht="17.25" customHeight="1">
      <c r="B96" s="157"/>
      <c r="C96" s="157"/>
      <c r="D96" s="157"/>
      <c r="E96" s="157"/>
      <c r="F96" s="157"/>
      <c r="G96" s="157"/>
      <c r="H96" s="157"/>
      <c r="I96" s="157"/>
      <c r="J96" s="157"/>
    </row>
    <row r="97" spans="2:10" ht="17.25" customHeight="1">
      <c r="B97" s="157"/>
      <c r="C97" s="157"/>
      <c r="D97" s="157"/>
      <c r="E97" s="157"/>
      <c r="F97" s="157"/>
      <c r="G97" s="157"/>
      <c r="H97" s="157"/>
      <c r="I97" s="157"/>
      <c r="J97" s="157"/>
    </row>
    <row r="98" spans="2:10" ht="17.25" customHeight="1">
      <c r="B98" s="157"/>
      <c r="C98" s="157"/>
      <c r="D98" s="157"/>
      <c r="E98" s="157"/>
      <c r="F98" s="157"/>
      <c r="G98" s="157"/>
      <c r="H98" s="157"/>
      <c r="I98" s="157"/>
      <c r="J98" s="157"/>
    </row>
    <row r="99" spans="2:10" ht="17.25" customHeight="1">
      <c r="B99" s="157"/>
      <c r="C99" s="157"/>
      <c r="D99" s="157"/>
      <c r="E99" s="157"/>
      <c r="F99" s="157"/>
      <c r="G99" s="157"/>
      <c r="H99" s="157"/>
      <c r="I99" s="157"/>
      <c r="J99" s="157"/>
    </row>
    <row r="100" spans="2:10" ht="17.25" customHeight="1">
      <c r="B100" s="157"/>
      <c r="C100" s="157"/>
      <c r="D100" s="157"/>
      <c r="E100" s="157"/>
      <c r="F100" s="157"/>
      <c r="G100" s="157"/>
      <c r="H100" s="157"/>
      <c r="I100" s="157"/>
      <c r="J100" s="157"/>
    </row>
    <row r="101" spans="2:10" ht="17.25" customHeight="1">
      <c r="B101" s="157"/>
      <c r="C101" s="157"/>
      <c r="D101" s="157"/>
      <c r="E101" s="157"/>
      <c r="F101" s="157"/>
      <c r="G101" s="157"/>
      <c r="H101" s="157"/>
      <c r="I101" s="157"/>
      <c r="J101" s="157"/>
    </row>
    <row r="102" spans="2:10" ht="17.25" customHeight="1">
      <c r="B102" s="157"/>
      <c r="C102" s="157"/>
      <c r="D102" s="157"/>
      <c r="E102" s="157"/>
      <c r="F102" s="157"/>
      <c r="G102" s="157"/>
      <c r="H102" s="157"/>
      <c r="I102" s="157"/>
      <c r="J102" s="157"/>
    </row>
    <row r="103" spans="2:10" ht="17.25" customHeight="1">
      <c r="B103" s="157"/>
      <c r="C103" s="157"/>
      <c r="D103" s="157"/>
      <c r="E103" s="157"/>
      <c r="F103" s="157"/>
      <c r="G103" s="157"/>
      <c r="H103" s="157"/>
      <c r="I103" s="157"/>
      <c r="J103" s="157"/>
    </row>
    <row r="104" spans="2:10" ht="17.25" customHeight="1">
      <c r="B104" s="157"/>
      <c r="C104" s="157"/>
      <c r="D104" s="157"/>
      <c r="E104" s="157"/>
      <c r="F104" s="157"/>
      <c r="G104" s="157"/>
      <c r="H104" s="157"/>
      <c r="I104" s="157"/>
      <c r="J104" s="157"/>
    </row>
    <row r="105" spans="2:10" ht="17.25" customHeight="1">
      <c r="B105" s="157"/>
      <c r="C105" s="157"/>
      <c r="D105" s="157"/>
      <c r="E105" s="157"/>
      <c r="F105" s="157"/>
      <c r="G105" s="157"/>
      <c r="H105" s="157"/>
      <c r="I105" s="157"/>
      <c r="J105" s="157"/>
    </row>
    <row r="106" spans="2:10" ht="17.25" customHeight="1">
      <c r="B106" s="157"/>
      <c r="C106" s="157"/>
      <c r="D106" s="157"/>
      <c r="E106" s="157"/>
      <c r="F106" s="157"/>
      <c r="G106" s="157"/>
      <c r="H106" s="157"/>
      <c r="I106" s="157"/>
      <c r="J106" s="157"/>
    </row>
    <row r="107" spans="2:10" ht="17.25" customHeight="1">
      <c r="B107" s="157"/>
      <c r="C107" s="157"/>
      <c r="D107" s="157"/>
      <c r="E107" s="157"/>
      <c r="F107" s="157"/>
      <c r="G107" s="157"/>
      <c r="H107" s="157"/>
      <c r="I107" s="157"/>
      <c r="J107" s="157"/>
    </row>
    <row r="108" spans="2:10" ht="17.25" customHeight="1">
      <c r="B108" s="157"/>
      <c r="C108" s="157"/>
      <c r="D108" s="157"/>
      <c r="E108" s="157"/>
      <c r="F108" s="157"/>
      <c r="G108" s="157"/>
      <c r="H108" s="157"/>
      <c r="I108" s="157"/>
      <c r="J108" s="157"/>
    </row>
    <row r="109" spans="2:10" ht="17.25" customHeight="1">
      <c r="B109" s="157"/>
      <c r="C109" s="157"/>
      <c r="D109" s="157"/>
      <c r="E109" s="157"/>
      <c r="F109" s="157"/>
      <c r="G109" s="157"/>
      <c r="H109" s="157"/>
      <c r="I109" s="157"/>
      <c r="J109" s="157"/>
    </row>
    <row r="110" spans="2:10" ht="17.25" customHeight="1">
      <c r="B110" s="157"/>
      <c r="C110" s="157"/>
      <c r="D110" s="157"/>
      <c r="E110" s="157"/>
      <c r="F110" s="157"/>
      <c r="G110" s="157"/>
      <c r="H110" s="157"/>
      <c r="I110" s="157"/>
      <c r="J110" s="157"/>
    </row>
    <row r="111" spans="2:10" ht="17.25" customHeight="1">
      <c r="B111" s="157"/>
      <c r="C111" s="157"/>
      <c r="D111" s="157"/>
      <c r="E111" s="157"/>
      <c r="F111" s="157"/>
      <c r="G111" s="157"/>
      <c r="H111" s="157"/>
      <c r="I111" s="157"/>
      <c r="J111" s="157"/>
    </row>
    <row r="112" spans="2:10" ht="17.25" customHeight="1">
      <c r="B112" s="157"/>
      <c r="C112" s="157"/>
      <c r="D112" s="157"/>
      <c r="E112" s="157"/>
      <c r="F112" s="157"/>
      <c r="G112" s="157"/>
      <c r="H112" s="157"/>
      <c r="I112" s="157"/>
      <c r="J112" s="157"/>
    </row>
    <row r="113" spans="2:10" ht="17.25" customHeight="1">
      <c r="B113" s="157"/>
      <c r="C113" s="157"/>
      <c r="D113" s="157"/>
      <c r="E113" s="157"/>
      <c r="F113" s="157"/>
      <c r="G113" s="157"/>
      <c r="H113" s="157"/>
      <c r="I113" s="157"/>
      <c r="J113" s="157"/>
    </row>
    <row r="114" spans="2:10" ht="17.25" customHeight="1">
      <c r="B114" s="157"/>
      <c r="C114" s="157"/>
      <c r="D114" s="157"/>
      <c r="E114" s="157"/>
      <c r="F114" s="157"/>
      <c r="G114" s="157"/>
      <c r="H114" s="157"/>
      <c r="I114" s="157"/>
      <c r="J114" s="157"/>
    </row>
    <row r="115" spans="2:10" ht="17.25" customHeight="1">
      <c r="B115" s="157"/>
      <c r="C115" s="157"/>
      <c r="D115" s="157"/>
      <c r="E115" s="157"/>
      <c r="F115" s="157"/>
      <c r="G115" s="157"/>
      <c r="H115" s="157"/>
      <c r="I115" s="157"/>
      <c r="J115" s="157"/>
    </row>
    <row r="116" spans="2:10" ht="17.25" customHeight="1">
      <c r="B116" s="157"/>
      <c r="C116" s="157"/>
      <c r="D116" s="157"/>
      <c r="E116" s="157"/>
      <c r="F116" s="157"/>
      <c r="G116" s="157"/>
      <c r="H116" s="157"/>
      <c r="I116" s="157"/>
      <c r="J116" s="157"/>
    </row>
    <row r="117" spans="2:10" ht="17.25" customHeight="1">
      <c r="B117" s="157"/>
      <c r="C117" s="157"/>
      <c r="D117" s="157"/>
      <c r="E117" s="157"/>
      <c r="F117" s="157"/>
      <c r="G117" s="157"/>
      <c r="H117" s="157"/>
      <c r="I117" s="157"/>
      <c r="J117" s="157"/>
    </row>
    <row r="118" spans="2:10" ht="17.25" customHeight="1">
      <c r="B118" s="157"/>
      <c r="C118" s="157"/>
      <c r="D118" s="157"/>
      <c r="E118" s="157"/>
      <c r="F118" s="157"/>
      <c r="G118" s="157"/>
      <c r="H118" s="157"/>
      <c r="I118" s="157"/>
      <c r="J118" s="157"/>
    </row>
    <row r="119" spans="2:10" ht="17.25" customHeight="1">
      <c r="B119" s="157"/>
      <c r="C119" s="157"/>
      <c r="D119" s="157"/>
      <c r="E119" s="157"/>
      <c r="F119" s="157"/>
      <c r="G119" s="157"/>
      <c r="H119" s="157"/>
      <c r="I119" s="157"/>
      <c r="J119" s="157"/>
    </row>
    <row r="120" spans="2:10" ht="17.25" customHeight="1">
      <c r="B120" s="157"/>
      <c r="C120" s="157"/>
      <c r="D120" s="157"/>
      <c r="E120" s="157"/>
      <c r="F120" s="157"/>
      <c r="G120" s="157"/>
      <c r="H120" s="157"/>
      <c r="I120" s="157"/>
      <c r="J120" s="157"/>
    </row>
    <row r="121" spans="2:10" ht="17.25" customHeight="1">
      <c r="B121" s="157"/>
      <c r="C121" s="157"/>
      <c r="D121" s="157"/>
      <c r="E121" s="157"/>
      <c r="F121" s="157"/>
      <c r="G121" s="157"/>
      <c r="H121" s="157"/>
      <c r="I121" s="157"/>
      <c r="J121" s="157"/>
    </row>
    <row r="122" spans="2:10" ht="17.25" customHeight="1">
      <c r="B122" s="157"/>
      <c r="C122" s="157"/>
      <c r="D122" s="157"/>
      <c r="E122" s="157"/>
      <c r="F122" s="157"/>
      <c r="G122" s="157"/>
      <c r="H122" s="157"/>
      <c r="I122" s="157"/>
      <c r="J122" s="157"/>
    </row>
    <row r="123" spans="2:10" ht="17.25" customHeight="1">
      <c r="B123" s="157"/>
      <c r="C123" s="157"/>
      <c r="D123" s="157"/>
      <c r="E123" s="157"/>
      <c r="F123" s="157"/>
      <c r="G123" s="157"/>
      <c r="H123" s="157"/>
      <c r="I123" s="157"/>
      <c r="J123" s="157"/>
    </row>
    <row r="124" spans="2:10" ht="17.25" customHeight="1">
      <c r="B124" s="157"/>
      <c r="C124" s="157"/>
      <c r="D124" s="157"/>
      <c r="E124" s="157"/>
      <c r="F124" s="157"/>
      <c r="G124" s="157"/>
      <c r="H124" s="157"/>
      <c r="I124" s="157"/>
      <c r="J124" s="157"/>
    </row>
    <row r="125" spans="2:10" ht="17.25" customHeight="1"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2:10" ht="17.25" customHeight="1">
      <c r="B126" s="157"/>
      <c r="C126" s="157"/>
      <c r="D126" s="157"/>
      <c r="E126" s="157"/>
      <c r="F126" s="157"/>
      <c r="G126" s="157"/>
      <c r="H126" s="157"/>
      <c r="I126" s="157"/>
      <c r="J126" s="157"/>
    </row>
    <row r="127" spans="2:10" ht="17.25" customHeight="1">
      <c r="B127" s="157"/>
      <c r="C127" s="157"/>
      <c r="D127" s="157"/>
      <c r="E127" s="157"/>
      <c r="F127" s="157"/>
      <c r="G127" s="157"/>
      <c r="H127" s="157"/>
      <c r="I127" s="157"/>
      <c r="J127" s="157"/>
    </row>
    <row r="128" spans="2:10" ht="17.25" customHeight="1">
      <c r="B128" s="157"/>
      <c r="C128" s="157"/>
      <c r="D128" s="157"/>
      <c r="E128" s="157"/>
      <c r="F128" s="157"/>
      <c r="G128" s="157"/>
      <c r="H128" s="157"/>
      <c r="I128" s="157"/>
      <c r="J128" s="157"/>
    </row>
    <row r="129" spans="2:10" ht="17.25" customHeight="1">
      <c r="B129" s="157"/>
      <c r="C129" s="157"/>
      <c r="D129" s="157"/>
      <c r="E129" s="157"/>
      <c r="F129" s="157"/>
      <c r="G129" s="157"/>
      <c r="H129" s="157"/>
      <c r="I129" s="157"/>
      <c r="J129" s="157"/>
    </row>
    <row r="130" spans="2:10" ht="17.25" customHeight="1">
      <c r="B130" s="157"/>
      <c r="C130" s="157"/>
      <c r="D130" s="157"/>
      <c r="E130" s="157"/>
      <c r="F130" s="157"/>
      <c r="G130" s="157"/>
      <c r="H130" s="157"/>
      <c r="I130" s="157"/>
      <c r="J130" s="157"/>
    </row>
    <row r="131" spans="2:10" ht="17.25" customHeight="1">
      <c r="B131" s="157"/>
      <c r="C131" s="157"/>
      <c r="D131" s="157"/>
      <c r="E131" s="157"/>
      <c r="F131" s="157"/>
      <c r="G131" s="157"/>
      <c r="H131" s="157"/>
      <c r="I131" s="157"/>
      <c r="J131" s="157"/>
    </row>
    <row r="132" spans="2:10" ht="17.25" customHeight="1">
      <c r="B132" s="157"/>
      <c r="C132" s="157"/>
      <c r="D132" s="157"/>
      <c r="E132" s="157"/>
      <c r="F132" s="157"/>
      <c r="G132" s="157"/>
      <c r="H132" s="157"/>
      <c r="I132" s="157"/>
      <c r="J132" s="157"/>
    </row>
    <row r="133" spans="2:10" ht="17.25" customHeight="1">
      <c r="B133" s="157"/>
      <c r="C133" s="157"/>
      <c r="D133" s="157"/>
      <c r="E133" s="157"/>
      <c r="F133" s="157"/>
      <c r="G133" s="157"/>
      <c r="H133" s="157"/>
      <c r="I133" s="157"/>
      <c r="J133" s="157"/>
    </row>
    <row r="134" spans="2:10" ht="17.25" customHeight="1">
      <c r="B134" s="157"/>
      <c r="C134" s="157"/>
      <c r="D134" s="157"/>
      <c r="E134" s="157"/>
      <c r="F134" s="157"/>
      <c r="G134" s="157"/>
      <c r="H134" s="157"/>
      <c r="I134" s="157"/>
      <c r="J134" s="157"/>
    </row>
    <row r="135" spans="2:10" ht="17.25" customHeight="1">
      <c r="B135" s="157"/>
      <c r="C135" s="157"/>
      <c r="D135" s="157"/>
      <c r="E135" s="157"/>
      <c r="F135" s="157"/>
      <c r="G135" s="157"/>
      <c r="H135" s="157"/>
      <c r="I135" s="157"/>
      <c r="J135" s="157"/>
    </row>
    <row r="136" spans="2:10" ht="17.25" customHeight="1">
      <c r="B136" s="157"/>
      <c r="C136" s="157"/>
      <c r="D136" s="157"/>
      <c r="E136" s="157"/>
      <c r="F136" s="157"/>
      <c r="G136" s="157"/>
      <c r="H136" s="157"/>
      <c r="I136" s="157"/>
      <c r="J136" s="157"/>
    </row>
    <row r="137" spans="2:10" ht="17.25" customHeight="1">
      <c r="B137" s="157"/>
      <c r="C137" s="157"/>
      <c r="D137" s="157"/>
      <c r="E137" s="157"/>
      <c r="F137" s="157"/>
      <c r="G137" s="157"/>
      <c r="H137" s="157"/>
      <c r="I137" s="157"/>
      <c r="J137" s="157"/>
    </row>
    <row r="138" spans="2:10" ht="17.25" customHeight="1">
      <c r="B138" s="157"/>
      <c r="C138" s="157"/>
      <c r="D138" s="157"/>
      <c r="E138" s="157"/>
      <c r="F138" s="157"/>
      <c r="G138" s="157"/>
      <c r="H138" s="157"/>
      <c r="I138" s="157"/>
      <c r="J138" s="157"/>
    </row>
    <row r="139" spans="2:10" ht="17.25" customHeight="1">
      <c r="B139" s="157"/>
      <c r="C139" s="157"/>
      <c r="D139" s="157"/>
      <c r="E139" s="157"/>
      <c r="F139" s="157"/>
      <c r="G139" s="157"/>
      <c r="H139" s="157"/>
      <c r="I139" s="157"/>
      <c r="J139" s="157"/>
    </row>
    <row r="140" spans="2:10" ht="17.25" customHeight="1">
      <c r="B140" s="157"/>
      <c r="C140" s="157"/>
      <c r="D140" s="157"/>
      <c r="E140" s="157"/>
      <c r="F140" s="157"/>
      <c r="G140" s="157"/>
      <c r="H140" s="157"/>
      <c r="I140" s="157"/>
      <c r="J140" s="157"/>
    </row>
    <row r="141" spans="2:10" ht="17.25" customHeight="1">
      <c r="B141" s="157"/>
      <c r="C141" s="157"/>
      <c r="D141" s="157"/>
      <c r="E141" s="157"/>
      <c r="F141" s="157"/>
      <c r="G141" s="157"/>
      <c r="H141" s="157"/>
      <c r="I141" s="157"/>
      <c r="J141" s="157"/>
    </row>
    <row r="142" spans="2:10" ht="17.25" customHeight="1">
      <c r="B142" s="157"/>
      <c r="C142" s="157"/>
      <c r="D142" s="157"/>
      <c r="E142" s="157"/>
      <c r="F142" s="157"/>
      <c r="G142" s="157"/>
      <c r="H142" s="157"/>
      <c r="I142" s="157"/>
      <c r="J142" s="157"/>
    </row>
    <row r="143" spans="2:10" ht="17.25" customHeight="1">
      <c r="B143" s="157"/>
      <c r="C143" s="157"/>
      <c r="D143" s="157"/>
      <c r="E143" s="157"/>
      <c r="F143" s="157"/>
      <c r="G143" s="157"/>
      <c r="H143" s="157"/>
      <c r="I143" s="157"/>
      <c r="J143" s="157"/>
    </row>
    <row r="144" spans="2:10" ht="17.25" customHeight="1">
      <c r="B144" s="157"/>
      <c r="C144" s="157"/>
      <c r="D144" s="157"/>
      <c r="E144" s="157"/>
      <c r="F144" s="157"/>
      <c r="G144" s="157"/>
      <c r="H144" s="157"/>
      <c r="I144" s="157"/>
      <c r="J144" s="157"/>
    </row>
    <row r="145" spans="2:10" ht="17.25" customHeight="1">
      <c r="B145" s="157"/>
      <c r="C145" s="157"/>
      <c r="D145" s="157"/>
      <c r="E145" s="157"/>
      <c r="F145" s="157"/>
      <c r="G145" s="157"/>
      <c r="H145" s="157"/>
      <c r="I145" s="157"/>
      <c r="J145" s="157"/>
    </row>
    <row r="146" spans="2:10" ht="17.25" customHeight="1">
      <c r="B146" s="157"/>
      <c r="C146" s="157"/>
      <c r="D146" s="157"/>
      <c r="E146" s="157"/>
      <c r="F146" s="157"/>
      <c r="G146" s="157"/>
      <c r="H146" s="157"/>
      <c r="I146" s="157"/>
      <c r="J146" s="157"/>
    </row>
    <row r="147" spans="2:10" ht="17.25" customHeight="1">
      <c r="B147" s="157"/>
      <c r="C147" s="157"/>
      <c r="D147" s="157"/>
      <c r="E147" s="157"/>
      <c r="F147" s="157"/>
      <c r="G147" s="157"/>
      <c r="H147" s="157"/>
      <c r="I147" s="157"/>
      <c r="J147" s="157"/>
    </row>
    <row r="148" spans="2:10" ht="17.25" customHeight="1">
      <c r="B148" s="157"/>
      <c r="C148" s="157"/>
      <c r="D148" s="157"/>
      <c r="E148" s="157"/>
      <c r="F148" s="157"/>
      <c r="G148" s="157"/>
      <c r="H148" s="157"/>
      <c r="I148" s="157"/>
      <c r="J148" s="157"/>
    </row>
    <row r="149" spans="2:10" ht="17.25" customHeight="1">
      <c r="B149" s="157"/>
      <c r="C149" s="157"/>
      <c r="D149" s="157"/>
      <c r="E149" s="157"/>
      <c r="F149" s="157"/>
      <c r="G149" s="157"/>
      <c r="H149" s="157"/>
      <c r="I149" s="157"/>
      <c r="J149" s="157"/>
    </row>
    <row r="150" spans="2:10" ht="17.25" customHeight="1">
      <c r="B150" s="157"/>
      <c r="C150" s="157"/>
      <c r="D150" s="157"/>
      <c r="E150" s="157"/>
      <c r="F150" s="157"/>
      <c r="G150" s="157"/>
      <c r="H150" s="157"/>
      <c r="I150" s="157"/>
      <c r="J150" s="157"/>
    </row>
    <row r="151" spans="2:10" ht="17.25" customHeight="1">
      <c r="B151" s="157"/>
      <c r="C151" s="157"/>
      <c r="D151" s="157"/>
      <c r="E151" s="157"/>
      <c r="F151" s="157"/>
      <c r="G151" s="157"/>
      <c r="H151" s="157"/>
      <c r="I151" s="157"/>
      <c r="J151" s="157"/>
    </row>
    <row r="152" spans="2:10" ht="17.25" customHeight="1">
      <c r="B152" s="157"/>
      <c r="C152" s="157"/>
      <c r="D152" s="157"/>
      <c r="E152" s="157"/>
      <c r="F152" s="157"/>
      <c r="G152" s="157"/>
      <c r="H152" s="157"/>
      <c r="I152" s="157"/>
      <c r="J152" s="157"/>
    </row>
    <row r="153" spans="2:10" ht="17.25" customHeight="1">
      <c r="B153" s="157"/>
      <c r="C153" s="157"/>
      <c r="D153" s="157"/>
      <c r="E153" s="157"/>
      <c r="F153" s="157"/>
      <c r="G153" s="157"/>
      <c r="H153" s="157"/>
      <c r="I153" s="157"/>
      <c r="J153" s="157"/>
    </row>
    <row r="154" spans="2:10" ht="17.25" customHeight="1">
      <c r="B154" s="157"/>
      <c r="C154" s="157"/>
      <c r="D154" s="157"/>
      <c r="E154" s="157"/>
      <c r="F154" s="157"/>
      <c r="G154" s="157"/>
      <c r="H154" s="157"/>
      <c r="I154" s="157"/>
      <c r="J154" s="157"/>
    </row>
    <row r="155" spans="2:10" ht="17.25" customHeight="1">
      <c r="B155" s="157"/>
      <c r="C155" s="157"/>
      <c r="D155" s="157"/>
      <c r="E155" s="157"/>
      <c r="F155" s="157"/>
      <c r="G155" s="157"/>
      <c r="H155" s="157"/>
      <c r="I155" s="157"/>
      <c r="J155" s="157"/>
    </row>
    <row r="156" spans="2:10" ht="17.25" customHeight="1">
      <c r="B156" s="157"/>
      <c r="C156" s="157"/>
      <c r="D156" s="157"/>
      <c r="E156" s="157"/>
      <c r="F156" s="157"/>
      <c r="G156" s="157"/>
      <c r="H156" s="157"/>
      <c r="I156" s="157"/>
      <c r="J156" s="157"/>
    </row>
    <row r="157" spans="2:10" ht="17.25" customHeight="1">
      <c r="B157" s="157"/>
      <c r="C157" s="157"/>
      <c r="D157" s="157"/>
      <c r="E157" s="157"/>
      <c r="F157" s="157"/>
      <c r="G157" s="157"/>
      <c r="H157" s="157"/>
      <c r="I157" s="157"/>
      <c r="J157" s="157"/>
    </row>
    <row r="158" spans="2:10" ht="17.25" customHeight="1">
      <c r="B158" s="157"/>
      <c r="C158" s="157"/>
      <c r="D158" s="157"/>
      <c r="E158" s="157"/>
      <c r="F158" s="157"/>
      <c r="G158" s="157"/>
      <c r="H158" s="157"/>
      <c r="I158" s="157"/>
      <c r="J158" s="157"/>
    </row>
    <row r="159" spans="2:10" ht="17.25" customHeight="1">
      <c r="B159" s="157"/>
      <c r="C159" s="157"/>
      <c r="D159" s="157"/>
      <c r="E159" s="157"/>
      <c r="F159" s="157"/>
      <c r="G159" s="157"/>
      <c r="H159" s="157"/>
      <c r="I159" s="157"/>
      <c r="J159" s="157"/>
    </row>
    <row r="160" spans="2:10" ht="17.25" customHeight="1">
      <c r="B160" s="157"/>
      <c r="C160" s="157"/>
      <c r="D160" s="157"/>
      <c r="E160" s="157"/>
      <c r="F160" s="157"/>
      <c r="G160" s="157"/>
      <c r="H160" s="157"/>
      <c r="I160" s="157"/>
      <c r="J160" s="157"/>
    </row>
    <row r="161" spans="2:10" ht="17.25" customHeight="1">
      <c r="B161" s="157"/>
      <c r="C161" s="157"/>
      <c r="D161" s="157"/>
      <c r="E161" s="157"/>
      <c r="F161" s="157"/>
      <c r="G161" s="157"/>
      <c r="H161" s="157"/>
      <c r="I161" s="157"/>
      <c r="J161" s="157"/>
    </row>
    <row r="162" spans="2:10" ht="17.25" customHeight="1">
      <c r="B162" s="157"/>
      <c r="C162" s="157"/>
      <c r="D162" s="157"/>
      <c r="E162" s="157"/>
      <c r="F162" s="157"/>
      <c r="G162" s="157"/>
      <c r="H162" s="157"/>
      <c r="I162" s="157"/>
      <c r="J162" s="157"/>
    </row>
    <row r="163" spans="2:10" ht="17.25" customHeight="1">
      <c r="B163" s="157"/>
      <c r="C163" s="157"/>
      <c r="D163" s="157"/>
      <c r="E163" s="157"/>
      <c r="F163" s="157"/>
      <c r="G163" s="157"/>
      <c r="H163" s="157"/>
      <c r="I163" s="157"/>
      <c r="J163" s="157"/>
    </row>
    <row r="164" spans="2:10" ht="17.25" customHeight="1">
      <c r="B164" s="157"/>
      <c r="C164" s="157"/>
      <c r="D164" s="157"/>
      <c r="E164" s="157"/>
      <c r="F164" s="157"/>
      <c r="G164" s="157"/>
      <c r="H164" s="157"/>
      <c r="I164" s="157"/>
      <c r="J164" s="157"/>
    </row>
    <row r="165" spans="2:10" ht="17.25" customHeight="1">
      <c r="B165" s="157"/>
      <c r="C165" s="157"/>
      <c r="D165" s="157"/>
      <c r="E165" s="157"/>
      <c r="F165" s="157"/>
      <c r="G165" s="157"/>
      <c r="H165" s="157"/>
      <c r="I165" s="157"/>
      <c r="J165" s="157"/>
    </row>
    <row r="166" spans="2:10" ht="17.25" customHeight="1">
      <c r="B166" s="157"/>
      <c r="C166" s="157"/>
      <c r="D166" s="157"/>
      <c r="E166" s="157"/>
      <c r="F166" s="157"/>
      <c r="G166" s="157"/>
      <c r="H166" s="157"/>
      <c r="I166" s="157"/>
      <c r="J166" s="157"/>
    </row>
    <row r="167" spans="2:10" ht="17.25" customHeight="1">
      <c r="B167" s="157"/>
      <c r="C167" s="157"/>
      <c r="D167" s="157"/>
      <c r="E167" s="157"/>
      <c r="F167" s="157"/>
      <c r="G167" s="157"/>
      <c r="H167" s="157"/>
      <c r="I167" s="157"/>
      <c r="J167" s="157"/>
    </row>
    <row r="168" spans="2:10" ht="17.25" customHeight="1">
      <c r="B168" s="157"/>
      <c r="C168" s="157"/>
      <c r="D168" s="157"/>
      <c r="E168" s="157"/>
      <c r="F168" s="157"/>
      <c r="G168" s="157"/>
      <c r="H168" s="157"/>
      <c r="I168" s="157"/>
      <c r="J168" s="157"/>
    </row>
    <row r="169" spans="2:10" ht="17.25" customHeight="1">
      <c r="B169" s="157"/>
      <c r="C169" s="157"/>
      <c r="D169" s="157"/>
      <c r="E169" s="157"/>
      <c r="F169" s="157"/>
      <c r="G169" s="157"/>
      <c r="H169" s="157"/>
      <c r="I169" s="157"/>
      <c r="J169" s="157"/>
    </row>
    <row r="170" spans="2:10" ht="17.25" customHeight="1">
      <c r="B170" s="157"/>
      <c r="C170" s="157"/>
      <c r="D170" s="157"/>
      <c r="E170" s="157"/>
      <c r="F170" s="157"/>
      <c r="G170" s="157"/>
      <c r="H170" s="157"/>
      <c r="I170" s="157"/>
      <c r="J170" s="157"/>
    </row>
    <row r="171" spans="2:10" ht="17.25" customHeight="1">
      <c r="B171" s="157"/>
      <c r="C171" s="157"/>
      <c r="D171" s="157"/>
      <c r="E171" s="157"/>
      <c r="F171" s="157"/>
      <c r="G171" s="157"/>
      <c r="H171" s="157"/>
      <c r="I171" s="157"/>
      <c r="J171" s="157"/>
    </row>
    <row r="172" spans="2:10" ht="17.25" customHeight="1">
      <c r="B172" s="157"/>
      <c r="C172" s="157"/>
      <c r="D172" s="157"/>
      <c r="E172" s="157"/>
      <c r="F172" s="157"/>
      <c r="G172" s="157"/>
      <c r="H172" s="157"/>
      <c r="I172" s="157"/>
      <c r="J172" s="157"/>
    </row>
    <row r="173" spans="2:10" ht="17.25" customHeight="1">
      <c r="B173" s="157"/>
      <c r="C173" s="157"/>
      <c r="D173" s="157"/>
      <c r="E173" s="157"/>
      <c r="F173" s="157"/>
      <c r="G173" s="157"/>
      <c r="H173" s="157"/>
      <c r="I173" s="157"/>
      <c r="J173" s="157"/>
    </row>
    <row r="174" spans="2:10" ht="17.25" customHeight="1">
      <c r="B174" s="157"/>
      <c r="C174" s="157"/>
      <c r="D174" s="157"/>
      <c r="E174" s="157"/>
      <c r="F174" s="157"/>
      <c r="G174" s="157"/>
      <c r="H174" s="157"/>
      <c r="I174" s="157"/>
      <c r="J174" s="157"/>
    </row>
    <row r="175" spans="2:10" ht="17.25" customHeight="1">
      <c r="B175" s="157"/>
      <c r="C175" s="157"/>
      <c r="D175" s="157"/>
      <c r="E175" s="157"/>
      <c r="F175" s="157"/>
      <c r="G175" s="157"/>
      <c r="H175" s="157"/>
      <c r="I175" s="157"/>
      <c r="J175" s="157"/>
    </row>
    <row r="176" spans="2:10" ht="17.25" customHeight="1">
      <c r="B176" s="157"/>
      <c r="C176" s="157"/>
      <c r="D176" s="157"/>
      <c r="E176" s="157"/>
      <c r="F176" s="157"/>
      <c r="G176" s="157"/>
      <c r="H176" s="157"/>
      <c r="I176" s="157"/>
      <c r="J176" s="157"/>
    </row>
    <row r="177" spans="2:10" ht="17.25" customHeight="1">
      <c r="B177" s="157"/>
      <c r="C177" s="157"/>
      <c r="D177" s="157"/>
      <c r="E177" s="157"/>
      <c r="F177" s="157"/>
      <c r="G177" s="157"/>
      <c r="H177" s="157"/>
      <c r="I177" s="157"/>
      <c r="J177" s="157"/>
    </row>
    <row r="178" spans="2:10" ht="17.25" customHeight="1">
      <c r="B178" s="157"/>
      <c r="C178" s="157"/>
      <c r="D178" s="157"/>
      <c r="E178" s="157"/>
      <c r="F178" s="157"/>
      <c r="G178" s="157"/>
      <c r="H178" s="157"/>
      <c r="I178" s="157"/>
      <c r="J178" s="157"/>
    </row>
    <row r="179" spans="2:10" ht="17.25" customHeight="1">
      <c r="B179" s="157"/>
      <c r="C179" s="157"/>
      <c r="D179" s="157"/>
      <c r="E179" s="157"/>
      <c r="F179" s="157"/>
      <c r="G179" s="157"/>
      <c r="H179" s="157"/>
      <c r="I179" s="157"/>
      <c r="J179" s="157"/>
    </row>
    <row r="180" spans="2:10" ht="17.25" customHeight="1">
      <c r="B180" s="157"/>
      <c r="C180" s="157"/>
      <c r="D180" s="157"/>
      <c r="E180" s="157"/>
      <c r="F180" s="157"/>
      <c r="G180" s="157"/>
      <c r="H180" s="157"/>
      <c r="I180" s="157"/>
      <c r="J180" s="157"/>
    </row>
    <row r="181" spans="2:10" ht="17.25" customHeight="1">
      <c r="B181" s="157"/>
      <c r="C181" s="157"/>
      <c r="D181" s="157"/>
      <c r="E181" s="157"/>
      <c r="F181" s="157"/>
      <c r="G181" s="157"/>
      <c r="H181" s="157"/>
      <c r="I181" s="157"/>
      <c r="J181" s="157"/>
    </row>
    <row r="182" spans="2:10" ht="17.25" customHeight="1">
      <c r="B182" s="157"/>
      <c r="C182" s="157"/>
      <c r="D182" s="157"/>
      <c r="E182" s="157"/>
      <c r="F182" s="157"/>
      <c r="G182" s="157"/>
      <c r="H182" s="157"/>
      <c r="I182" s="157"/>
      <c r="J182" s="157"/>
    </row>
    <row r="183" spans="2:10" ht="17.25" customHeight="1">
      <c r="B183" s="157"/>
      <c r="C183" s="157"/>
      <c r="D183" s="157"/>
      <c r="E183" s="157"/>
      <c r="F183" s="157"/>
      <c r="G183" s="157"/>
      <c r="H183" s="157"/>
      <c r="I183" s="157"/>
      <c r="J183" s="157"/>
    </row>
    <row r="184" spans="2:10" ht="17.25" customHeight="1">
      <c r="B184" s="157"/>
      <c r="C184" s="157"/>
      <c r="D184" s="157"/>
      <c r="E184" s="157"/>
      <c r="F184" s="157"/>
      <c r="G184" s="157"/>
      <c r="H184" s="157"/>
      <c r="I184" s="157"/>
      <c r="J184" s="157"/>
    </row>
    <row r="185" spans="2:10" ht="17.25" customHeight="1">
      <c r="B185" s="157"/>
      <c r="C185" s="157"/>
      <c r="D185" s="157"/>
      <c r="E185" s="157"/>
      <c r="F185" s="157"/>
      <c r="G185" s="157"/>
      <c r="H185" s="157"/>
      <c r="I185" s="157"/>
      <c r="J185" s="157"/>
    </row>
    <row r="186" spans="2:10" ht="17.25" customHeight="1">
      <c r="B186" s="157"/>
      <c r="C186" s="157"/>
      <c r="D186" s="157"/>
      <c r="E186" s="157"/>
      <c r="F186" s="157"/>
      <c r="G186" s="157"/>
      <c r="H186" s="157"/>
      <c r="I186" s="157"/>
      <c r="J186" s="157"/>
    </row>
    <row r="187" spans="2:10" ht="17.25" customHeight="1">
      <c r="B187" s="157"/>
      <c r="C187" s="157"/>
      <c r="D187" s="157"/>
      <c r="E187" s="157"/>
      <c r="F187" s="157"/>
      <c r="G187" s="157"/>
      <c r="H187" s="157"/>
      <c r="I187" s="157"/>
      <c r="J187" s="157"/>
    </row>
    <row r="188" spans="2:10" ht="17.25" customHeight="1">
      <c r="B188" s="157"/>
      <c r="C188" s="157"/>
      <c r="D188" s="157"/>
      <c r="E188" s="157"/>
      <c r="F188" s="157"/>
      <c r="G188" s="157"/>
      <c r="H188" s="157"/>
      <c r="I188" s="157"/>
      <c r="J188" s="157"/>
    </row>
    <row r="189" spans="2:10" ht="17.25" customHeight="1">
      <c r="B189" s="157"/>
      <c r="C189" s="157"/>
      <c r="D189" s="157"/>
      <c r="E189" s="157"/>
      <c r="F189" s="157"/>
      <c r="G189" s="157"/>
      <c r="H189" s="157"/>
      <c r="I189" s="157"/>
      <c r="J189" s="157"/>
    </row>
    <row r="190" spans="2:10" ht="17.25" customHeight="1">
      <c r="B190" s="157"/>
      <c r="C190" s="157"/>
      <c r="D190" s="157"/>
      <c r="E190" s="157"/>
      <c r="F190" s="157"/>
      <c r="G190" s="157"/>
      <c r="H190" s="157"/>
      <c r="I190" s="157"/>
      <c r="J190" s="157"/>
    </row>
    <row r="191" spans="2:10" ht="17.25" customHeight="1">
      <c r="B191" s="157"/>
      <c r="C191" s="157"/>
      <c r="D191" s="157"/>
      <c r="E191" s="157"/>
      <c r="F191" s="157"/>
      <c r="G191" s="157"/>
      <c r="H191" s="157"/>
      <c r="I191" s="157"/>
      <c r="J191" s="157"/>
    </row>
    <row r="192" spans="2:10" ht="17.25" customHeight="1">
      <c r="B192" s="157"/>
      <c r="C192" s="157"/>
      <c r="D192" s="157"/>
      <c r="E192" s="157"/>
      <c r="F192" s="157"/>
      <c r="G192" s="157"/>
      <c r="H192" s="157"/>
      <c r="I192" s="157"/>
      <c r="J192" s="157"/>
    </row>
    <row r="193" spans="2:10" ht="17.25" customHeight="1">
      <c r="B193" s="157"/>
      <c r="C193" s="157"/>
      <c r="D193" s="157"/>
      <c r="E193" s="157"/>
      <c r="F193" s="157"/>
      <c r="G193" s="157"/>
      <c r="H193" s="157"/>
      <c r="I193" s="157"/>
      <c r="J193" s="157"/>
    </row>
    <row r="194" spans="2:10" ht="17.25" customHeight="1">
      <c r="B194" s="157"/>
      <c r="C194" s="157"/>
      <c r="D194" s="157"/>
      <c r="E194" s="157"/>
      <c r="F194" s="157"/>
      <c r="G194" s="157"/>
      <c r="H194" s="157"/>
      <c r="I194" s="157"/>
      <c r="J194" s="157"/>
    </row>
    <row r="195" spans="2:10" ht="17.25" customHeight="1">
      <c r="B195" s="157"/>
      <c r="C195" s="157"/>
      <c r="D195" s="157"/>
      <c r="E195" s="157"/>
      <c r="F195" s="157"/>
      <c r="G195" s="157"/>
      <c r="H195" s="157"/>
      <c r="I195" s="157"/>
      <c r="J195" s="157"/>
    </row>
    <row r="196" spans="2:10" ht="17.25" customHeight="1">
      <c r="B196" s="157"/>
      <c r="C196" s="157"/>
      <c r="D196" s="157"/>
      <c r="E196" s="157"/>
      <c r="F196" s="157"/>
      <c r="G196" s="157"/>
      <c r="H196" s="157"/>
      <c r="I196" s="157"/>
      <c r="J196" s="157"/>
    </row>
    <row r="197" spans="2:10" ht="17.25" customHeight="1">
      <c r="B197" s="157"/>
      <c r="C197" s="157"/>
      <c r="D197" s="157"/>
      <c r="E197" s="157"/>
      <c r="F197" s="157"/>
      <c r="G197" s="157"/>
      <c r="H197" s="157"/>
      <c r="I197" s="157"/>
      <c r="J197" s="157"/>
    </row>
    <row r="198" spans="2:10" ht="17.25" customHeight="1">
      <c r="B198" s="157"/>
      <c r="C198" s="157"/>
      <c r="D198" s="157"/>
      <c r="E198" s="157"/>
      <c r="F198" s="157"/>
      <c r="G198" s="157"/>
      <c r="H198" s="157"/>
      <c r="I198" s="157"/>
      <c r="J198" s="157"/>
    </row>
    <row r="199" spans="2:10" ht="17.25" customHeight="1">
      <c r="B199" s="157"/>
      <c r="C199" s="157"/>
      <c r="D199" s="157"/>
      <c r="E199" s="157"/>
      <c r="F199" s="157"/>
      <c r="G199" s="157"/>
      <c r="H199" s="157"/>
      <c r="I199" s="157"/>
      <c r="J199" s="157"/>
    </row>
    <row r="200" spans="2:10" ht="17.25" customHeight="1">
      <c r="B200" s="157"/>
      <c r="C200" s="157"/>
      <c r="D200" s="157"/>
      <c r="E200" s="157"/>
      <c r="F200" s="157"/>
      <c r="G200" s="157"/>
      <c r="H200" s="157"/>
      <c r="I200" s="157"/>
      <c r="J200" s="157"/>
    </row>
    <row r="201" spans="2:10" ht="17.25" customHeight="1">
      <c r="B201" s="157"/>
      <c r="C201" s="157"/>
      <c r="D201" s="157"/>
      <c r="E201" s="157"/>
      <c r="F201" s="157"/>
      <c r="G201" s="157"/>
      <c r="H201" s="157"/>
      <c r="I201" s="157"/>
      <c r="J201" s="157"/>
    </row>
    <row r="202" spans="2:10" ht="17.25" customHeight="1">
      <c r="B202" s="157"/>
      <c r="C202" s="157"/>
      <c r="D202" s="157"/>
      <c r="E202" s="157"/>
      <c r="F202" s="157"/>
      <c r="G202" s="157"/>
      <c r="H202" s="157"/>
      <c r="I202" s="157"/>
      <c r="J202" s="157"/>
    </row>
    <row r="203" spans="2:10" ht="17.25" customHeight="1">
      <c r="B203" s="157"/>
      <c r="C203" s="157"/>
      <c r="D203" s="157"/>
      <c r="E203" s="157"/>
      <c r="F203" s="157"/>
      <c r="G203" s="157"/>
      <c r="H203" s="157"/>
      <c r="I203" s="157"/>
      <c r="J203" s="157"/>
    </row>
    <row r="204" spans="2:10" ht="17.25" customHeight="1">
      <c r="B204" s="157"/>
      <c r="C204" s="157"/>
      <c r="D204" s="157"/>
      <c r="E204" s="157"/>
      <c r="F204" s="157"/>
      <c r="G204" s="157"/>
      <c r="H204" s="157"/>
      <c r="I204" s="157"/>
      <c r="J204" s="157"/>
    </row>
    <row r="205" spans="2:10" ht="17.25" customHeight="1">
      <c r="B205" s="157"/>
      <c r="C205" s="157"/>
      <c r="D205" s="157"/>
      <c r="E205" s="157"/>
      <c r="F205" s="157"/>
      <c r="G205" s="157"/>
      <c r="H205" s="157"/>
      <c r="I205" s="157"/>
      <c r="J205" s="157"/>
    </row>
    <row r="206" spans="2:10" ht="17.25" customHeight="1">
      <c r="B206" s="157"/>
      <c r="C206" s="157"/>
      <c r="D206" s="157"/>
      <c r="E206" s="157"/>
      <c r="F206" s="157"/>
      <c r="G206" s="157"/>
      <c r="H206" s="157"/>
      <c r="I206" s="157"/>
      <c r="J206" s="157"/>
    </row>
    <row r="207" spans="2:10" ht="17.25" customHeight="1">
      <c r="B207" s="157"/>
      <c r="C207" s="157"/>
      <c r="D207" s="157"/>
      <c r="E207" s="157"/>
      <c r="F207" s="157"/>
      <c r="G207" s="157"/>
      <c r="H207" s="157"/>
      <c r="I207" s="157"/>
      <c r="J207" s="157"/>
    </row>
    <row r="208" spans="2:10" ht="17.25" customHeight="1">
      <c r="B208" s="157"/>
      <c r="C208" s="157"/>
      <c r="D208" s="157"/>
      <c r="E208" s="157"/>
      <c r="F208" s="157"/>
      <c r="G208" s="157"/>
      <c r="H208" s="157"/>
      <c r="I208" s="157"/>
      <c r="J208" s="157"/>
    </row>
    <row r="209" spans="2:10" ht="17.25" customHeight="1">
      <c r="B209" s="157"/>
      <c r="C209" s="157"/>
      <c r="D209" s="157"/>
      <c r="E209" s="157"/>
      <c r="F209" s="157"/>
      <c r="G209" s="157"/>
      <c r="H209" s="157"/>
      <c r="I209" s="157"/>
      <c r="J209" s="157"/>
    </row>
    <row r="210" spans="2:10" ht="17.25" customHeight="1">
      <c r="B210" s="157"/>
      <c r="C210" s="157"/>
      <c r="D210" s="157"/>
      <c r="E210" s="157"/>
      <c r="F210" s="157"/>
      <c r="G210" s="157"/>
      <c r="H210" s="157"/>
      <c r="I210" s="157"/>
      <c r="J210" s="157"/>
    </row>
    <row r="211" spans="2:10" ht="17.25" customHeight="1">
      <c r="B211" s="157"/>
      <c r="C211" s="157"/>
      <c r="D211" s="157"/>
      <c r="E211" s="157"/>
      <c r="F211" s="157"/>
      <c r="G211" s="157"/>
      <c r="H211" s="157"/>
      <c r="I211" s="157"/>
      <c r="J211" s="157"/>
    </row>
    <row r="212" spans="2:10" ht="17.25" customHeight="1">
      <c r="B212" s="157"/>
      <c r="C212" s="157"/>
      <c r="D212" s="157"/>
      <c r="E212" s="157"/>
      <c r="F212" s="157"/>
      <c r="G212" s="157"/>
      <c r="H212" s="157"/>
      <c r="I212" s="157"/>
      <c r="J212" s="157"/>
    </row>
    <row r="213" spans="2:10" ht="17.25" customHeight="1">
      <c r="B213" s="157"/>
      <c r="C213" s="157"/>
      <c r="D213" s="157"/>
      <c r="E213" s="157"/>
      <c r="F213" s="157"/>
      <c r="G213" s="157"/>
      <c r="H213" s="157"/>
      <c r="I213" s="157"/>
      <c r="J213" s="157"/>
    </row>
    <row r="214" spans="2:10" ht="17.25" customHeight="1">
      <c r="B214" s="157"/>
      <c r="C214" s="157"/>
      <c r="D214" s="157"/>
      <c r="E214" s="157"/>
      <c r="F214" s="157"/>
      <c r="G214" s="157"/>
      <c r="H214" s="157"/>
      <c r="I214" s="157"/>
      <c r="J214" s="157"/>
    </row>
    <row r="215" spans="2:10" ht="17.25" customHeight="1">
      <c r="B215" s="157"/>
      <c r="C215" s="157"/>
      <c r="D215" s="157"/>
      <c r="E215" s="157"/>
      <c r="F215" s="157"/>
      <c r="G215" s="157"/>
      <c r="H215" s="157"/>
      <c r="I215" s="157"/>
      <c r="J215" s="157"/>
    </row>
    <row r="216" spans="2:10" ht="17.25" customHeight="1">
      <c r="B216" s="157"/>
      <c r="C216" s="157"/>
      <c r="D216" s="157"/>
      <c r="E216" s="157"/>
      <c r="F216" s="157"/>
      <c r="G216" s="157"/>
      <c r="H216" s="157"/>
      <c r="I216" s="157"/>
      <c r="J216" s="157"/>
    </row>
    <row r="217" spans="2:10" ht="17.25" customHeight="1">
      <c r="B217" s="157"/>
      <c r="C217" s="157"/>
      <c r="D217" s="157"/>
      <c r="E217" s="157"/>
      <c r="F217" s="157"/>
      <c r="G217" s="157"/>
      <c r="H217" s="157"/>
      <c r="I217" s="157"/>
      <c r="J217" s="157"/>
    </row>
    <row r="218" spans="2:10" ht="17.25" customHeight="1">
      <c r="B218" s="157"/>
      <c r="C218" s="157"/>
      <c r="D218" s="157"/>
      <c r="E218" s="157"/>
      <c r="F218" s="157"/>
      <c r="G218" s="157"/>
      <c r="H218" s="157"/>
      <c r="I218" s="157"/>
      <c r="J218" s="157"/>
    </row>
    <row r="219" spans="2:10" ht="17.25" customHeight="1">
      <c r="B219" s="157"/>
      <c r="C219" s="157"/>
      <c r="D219" s="157"/>
      <c r="E219" s="157"/>
      <c r="F219" s="157"/>
      <c r="G219" s="157"/>
      <c r="H219" s="157"/>
      <c r="I219" s="157"/>
      <c r="J219" s="157"/>
    </row>
    <row r="220" spans="2:10" ht="17.25" customHeight="1">
      <c r="B220" s="157"/>
      <c r="C220" s="157"/>
      <c r="D220" s="157"/>
      <c r="E220" s="157"/>
      <c r="F220" s="157"/>
      <c r="G220" s="157"/>
      <c r="H220" s="157"/>
      <c r="I220" s="157"/>
      <c r="J220" s="157"/>
    </row>
    <row r="221" spans="2:10" ht="17.25" customHeight="1">
      <c r="B221" s="157"/>
      <c r="C221" s="157"/>
      <c r="D221" s="157"/>
      <c r="E221" s="157"/>
      <c r="F221" s="157"/>
      <c r="G221" s="157"/>
      <c r="H221" s="157"/>
      <c r="I221" s="157"/>
      <c r="J221" s="157"/>
    </row>
    <row r="222" spans="2:10" ht="17.25" customHeight="1">
      <c r="B222" s="157"/>
      <c r="C222" s="157"/>
      <c r="D222" s="157"/>
      <c r="E222" s="157"/>
      <c r="F222" s="157"/>
      <c r="G222" s="157"/>
      <c r="H222" s="157"/>
      <c r="I222" s="157"/>
      <c r="J222" s="157"/>
    </row>
    <row r="223" spans="2:10" ht="17.25" customHeight="1">
      <c r="B223" s="157"/>
      <c r="C223" s="157"/>
      <c r="D223" s="157"/>
      <c r="E223" s="157"/>
      <c r="F223" s="157"/>
      <c r="G223" s="157"/>
      <c r="H223" s="157"/>
      <c r="I223" s="157"/>
      <c r="J223" s="157"/>
    </row>
    <row r="224" spans="2:10" ht="17.25" customHeight="1">
      <c r="B224" s="157"/>
      <c r="C224" s="157"/>
      <c r="D224" s="157"/>
      <c r="E224" s="157"/>
      <c r="F224" s="157"/>
      <c r="G224" s="157"/>
      <c r="H224" s="157"/>
      <c r="I224" s="157"/>
      <c r="J224" s="157"/>
    </row>
    <row r="225" spans="2:10" ht="17.25" customHeight="1">
      <c r="B225" s="157"/>
      <c r="C225" s="157"/>
      <c r="D225" s="157"/>
      <c r="E225" s="157"/>
      <c r="F225" s="157"/>
      <c r="G225" s="157"/>
      <c r="H225" s="157"/>
      <c r="I225" s="157"/>
      <c r="J225" s="157"/>
    </row>
    <row r="226" spans="2:10" ht="17.25" customHeight="1">
      <c r="B226" s="157"/>
      <c r="C226" s="157"/>
      <c r="D226" s="157"/>
      <c r="E226" s="157"/>
      <c r="F226" s="157"/>
      <c r="G226" s="157"/>
      <c r="H226" s="157"/>
      <c r="I226" s="157"/>
      <c r="J226" s="157"/>
    </row>
    <row r="227" spans="2:10" ht="17.25" customHeight="1">
      <c r="B227" s="157"/>
      <c r="C227" s="157"/>
      <c r="D227" s="157"/>
      <c r="E227" s="157"/>
      <c r="F227" s="157"/>
      <c r="G227" s="157"/>
      <c r="H227" s="157"/>
      <c r="I227" s="157"/>
      <c r="J227" s="157"/>
    </row>
    <row r="228" spans="2:10" ht="17.25" customHeight="1">
      <c r="B228" s="157"/>
      <c r="C228" s="157"/>
      <c r="D228" s="157"/>
      <c r="E228" s="157"/>
      <c r="F228" s="157"/>
      <c r="G228" s="157"/>
      <c r="H228" s="157"/>
      <c r="I228" s="157"/>
      <c r="J228" s="157"/>
    </row>
    <row r="229" spans="2:10" ht="17.25" customHeight="1">
      <c r="B229" s="157"/>
      <c r="C229" s="157"/>
      <c r="D229" s="157"/>
      <c r="E229" s="157"/>
      <c r="F229" s="157"/>
      <c r="G229" s="157"/>
      <c r="H229" s="157"/>
      <c r="I229" s="157"/>
      <c r="J229" s="157"/>
    </row>
    <row r="230" spans="2:10" ht="17.25" customHeight="1">
      <c r="B230" s="157"/>
      <c r="C230" s="157"/>
      <c r="D230" s="157"/>
      <c r="E230" s="157"/>
      <c r="F230" s="157"/>
      <c r="G230" s="157"/>
      <c r="H230" s="157"/>
      <c r="I230" s="157"/>
      <c r="J230" s="157"/>
    </row>
    <row r="231" spans="2:10" ht="17.25" customHeight="1">
      <c r="B231" s="157"/>
      <c r="C231" s="157"/>
      <c r="D231" s="157"/>
      <c r="E231" s="157"/>
      <c r="F231" s="157"/>
      <c r="G231" s="157"/>
      <c r="H231" s="157"/>
      <c r="I231" s="157"/>
      <c r="J231" s="157"/>
    </row>
    <row r="232" spans="2:10" ht="17.25" customHeight="1">
      <c r="B232" s="157"/>
      <c r="C232" s="157"/>
      <c r="D232" s="157"/>
      <c r="E232" s="157"/>
      <c r="F232" s="157"/>
      <c r="G232" s="157"/>
      <c r="H232" s="157"/>
      <c r="I232" s="157"/>
      <c r="J232" s="157"/>
    </row>
    <row r="233" spans="2:10" ht="17.25" customHeight="1">
      <c r="B233" s="157"/>
      <c r="C233" s="157"/>
      <c r="D233" s="157"/>
      <c r="E233" s="157"/>
      <c r="F233" s="157"/>
      <c r="G233" s="157"/>
      <c r="H233" s="157"/>
      <c r="I233" s="157"/>
      <c r="J233" s="157"/>
    </row>
    <row r="234" spans="2:10" ht="17.25" customHeight="1">
      <c r="B234" s="157"/>
      <c r="C234" s="157"/>
      <c r="D234" s="157"/>
      <c r="E234" s="157"/>
      <c r="F234" s="157"/>
      <c r="G234" s="157"/>
      <c r="H234" s="157"/>
      <c r="I234" s="157"/>
      <c r="J234" s="157"/>
    </row>
    <row r="235" spans="2:10" ht="17.25" customHeight="1">
      <c r="B235" s="157"/>
      <c r="C235" s="157"/>
      <c r="D235" s="157"/>
      <c r="E235" s="157"/>
      <c r="F235" s="157"/>
      <c r="G235" s="157"/>
      <c r="H235" s="157"/>
      <c r="I235" s="157"/>
      <c r="J235" s="157"/>
    </row>
    <row r="236" spans="2:10" ht="17.25" customHeight="1">
      <c r="B236" s="157"/>
      <c r="C236" s="157"/>
      <c r="D236" s="157"/>
      <c r="E236" s="157"/>
      <c r="F236" s="157"/>
      <c r="G236" s="157"/>
      <c r="H236" s="157"/>
      <c r="I236" s="157"/>
      <c r="J236" s="157"/>
    </row>
    <row r="237" spans="2:10" ht="17.25" customHeight="1">
      <c r="B237" s="157"/>
      <c r="C237" s="157"/>
      <c r="D237" s="157"/>
      <c r="E237" s="157"/>
      <c r="F237" s="157"/>
      <c r="G237" s="157"/>
      <c r="H237" s="157"/>
      <c r="I237" s="157"/>
      <c r="J237" s="157"/>
    </row>
    <row r="238" spans="2:10" ht="17.25" customHeight="1">
      <c r="B238" s="157"/>
      <c r="C238" s="157"/>
      <c r="D238" s="157"/>
      <c r="E238" s="157"/>
      <c r="F238" s="157"/>
      <c r="G238" s="157"/>
      <c r="H238" s="157"/>
      <c r="I238" s="157"/>
      <c r="J238" s="157"/>
    </row>
    <row r="239" spans="2:10" ht="17.25" customHeight="1">
      <c r="B239" s="157"/>
      <c r="C239" s="157"/>
      <c r="D239" s="157"/>
      <c r="E239" s="157"/>
      <c r="F239" s="157"/>
      <c r="G239" s="157"/>
      <c r="H239" s="157"/>
      <c r="I239" s="157"/>
      <c r="J239" s="157"/>
    </row>
    <row r="240" spans="2:10" ht="17.25" customHeight="1">
      <c r="B240" s="157"/>
      <c r="C240" s="157"/>
      <c r="D240" s="157"/>
      <c r="E240" s="157"/>
      <c r="F240" s="157"/>
      <c r="G240" s="157"/>
      <c r="H240" s="157"/>
      <c r="I240" s="157"/>
      <c r="J240" s="157"/>
    </row>
    <row r="241" spans="2:10" ht="17.25" customHeight="1">
      <c r="B241" s="157"/>
      <c r="C241" s="157"/>
      <c r="D241" s="157"/>
      <c r="E241" s="157"/>
      <c r="F241" s="157"/>
      <c r="G241" s="157"/>
      <c r="H241" s="157"/>
      <c r="I241" s="157"/>
      <c r="J241" s="157"/>
    </row>
    <row r="242" spans="2:10" ht="17.25" customHeight="1">
      <c r="B242" s="157"/>
      <c r="C242" s="157"/>
      <c r="D242" s="157"/>
      <c r="E242" s="157"/>
      <c r="F242" s="157"/>
      <c r="G242" s="157"/>
      <c r="H242" s="157"/>
      <c r="I242" s="157"/>
      <c r="J242" s="157"/>
    </row>
    <row r="243" spans="2:10" ht="17.25" customHeight="1">
      <c r="B243" s="157"/>
      <c r="C243" s="157"/>
      <c r="D243" s="157"/>
      <c r="E243" s="157"/>
      <c r="F243" s="157"/>
      <c r="G243" s="157"/>
      <c r="H243" s="157"/>
      <c r="I243" s="157"/>
      <c r="J243" s="157"/>
    </row>
    <row r="244" spans="2:10" ht="17.25" customHeight="1">
      <c r="B244" s="157"/>
      <c r="C244" s="157"/>
      <c r="D244" s="157"/>
      <c r="E244" s="157"/>
      <c r="F244" s="157"/>
      <c r="G244" s="157"/>
      <c r="H244" s="157"/>
      <c r="I244" s="157"/>
      <c r="J244" s="157"/>
    </row>
    <row r="245" spans="2:10" ht="17.25" customHeight="1">
      <c r="B245" s="157"/>
      <c r="C245" s="157"/>
      <c r="D245" s="157"/>
      <c r="E245" s="157"/>
      <c r="F245" s="157"/>
      <c r="G245" s="157"/>
      <c r="H245" s="157"/>
      <c r="I245" s="157"/>
      <c r="J245" s="157"/>
    </row>
    <row r="246" spans="2:10" ht="17.25" customHeight="1">
      <c r="B246" s="157"/>
      <c r="C246" s="157"/>
      <c r="D246" s="157"/>
      <c r="E246" s="157"/>
      <c r="F246" s="157"/>
      <c r="G246" s="157"/>
      <c r="H246" s="157"/>
      <c r="I246" s="157"/>
      <c r="J246" s="157"/>
    </row>
    <row r="247" spans="2:10" ht="17.25" customHeight="1">
      <c r="B247" s="157"/>
      <c r="C247" s="157"/>
      <c r="D247" s="157"/>
      <c r="E247" s="157"/>
      <c r="F247" s="157"/>
      <c r="G247" s="157"/>
      <c r="H247" s="157"/>
      <c r="I247" s="157"/>
      <c r="J247" s="157"/>
    </row>
    <row r="248" spans="2:10" ht="17.25" customHeight="1">
      <c r="B248" s="157"/>
      <c r="C248" s="157"/>
      <c r="D248" s="157"/>
      <c r="E248" s="157"/>
      <c r="F248" s="157"/>
      <c r="G248" s="157"/>
      <c r="H248" s="157"/>
      <c r="I248" s="157"/>
      <c r="J248" s="157"/>
    </row>
    <row r="249" spans="2:10" ht="17.25" customHeight="1">
      <c r="B249" s="157"/>
      <c r="C249" s="157"/>
      <c r="D249" s="157"/>
      <c r="E249" s="157"/>
      <c r="F249" s="157"/>
      <c r="G249" s="157"/>
      <c r="H249" s="157"/>
      <c r="I249" s="157"/>
      <c r="J249" s="157"/>
    </row>
    <row r="250" spans="2:10" ht="17.25" customHeight="1">
      <c r="B250" s="157"/>
      <c r="C250" s="157"/>
      <c r="D250" s="157"/>
      <c r="E250" s="157"/>
      <c r="F250" s="157"/>
      <c r="G250" s="157"/>
      <c r="H250" s="157"/>
      <c r="I250" s="157"/>
      <c r="J250" s="157"/>
    </row>
    <row r="251" spans="2:10" ht="17.25" customHeight="1">
      <c r="B251" s="157"/>
      <c r="C251" s="157"/>
      <c r="D251" s="157"/>
      <c r="E251" s="157"/>
      <c r="F251" s="157"/>
      <c r="G251" s="157"/>
      <c r="H251" s="157"/>
      <c r="I251" s="157"/>
      <c r="J251" s="157"/>
    </row>
    <row r="252" spans="2:10" ht="17.25" customHeight="1">
      <c r="B252" s="157"/>
      <c r="C252" s="157"/>
      <c r="D252" s="157"/>
      <c r="E252" s="157"/>
      <c r="F252" s="157"/>
      <c r="G252" s="157"/>
      <c r="H252" s="157"/>
      <c r="I252" s="157"/>
      <c r="J252" s="157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CC9900"/>
  </sheetPr>
  <dimension ref="A1:K63"/>
  <sheetViews>
    <sheetView rightToLeft="1" view="pageBreakPreview" zoomScale="80" zoomScaleNormal="60" zoomScaleSheetLayoutView="80" workbookViewId="0">
      <selection activeCell="N16" sqref="N16"/>
    </sheetView>
  </sheetViews>
  <sheetFormatPr defaultRowHeight="18.75"/>
  <cols>
    <col min="1" max="1" width="34.5703125" style="13" customWidth="1"/>
    <col min="2" max="10" width="10.140625" style="13" customWidth="1"/>
    <col min="11" max="11" width="36.28515625" style="13" customWidth="1"/>
    <col min="12" max="247" width="9.140625" style="13"/>
    <col min="248" max="248" width="23.28515625" style="13" customWidth="1"/>
    <col min="249" max="260" width="9.7109375" style="13" customWidth="1"/>
    <col min="261" max="503" width="9.140625" style="13"/>
    <col min="504" max="504" width="23.28515625" style="13" customWidth="1"/>
    <col min="505" max="516" width="9.7109375" style="13" customWidth="1"/>
    <col min="517" max="759" width="9.140625" style="13"/>
    <col min="760" max="760" width="23.28515625" style="13" customWidth="1"/>
    <col min="761" max="772" width="9.7109375" style="13" customWidth="1"/>
    <col min="773" max="1015" width="9.140625" style="13"/>
    <col min="1016" max="1016" width="23.28515625" style="13" customWidth="1"/>
    <col min="1017" max="1028" width="9.7109375" style="13" customWidth="1"/>
    <col min="1029" max="1271" width="9.140625" style="13"/>
    <col min="1272" max="1272" width="23.28515625" style="13" customWidth="1"/>
    <col min="1273" max="1284" width="9.7109375" style="13" customWidth="1"/>
    <col min="1285" max="1527" width="9.140625" style="13"/>
    <col min="1528" max="1528" width="23.28515625" style="13" customWidth="1"/>
    <col min="1529" max="1540" width="9.7109375" style="13" customWidth="1"/>
    <col min="1541" max="1783" width="9.140625" style="13"/>
    <col min="1784" max="1784" width="23.28515625" style="13" customWidth="1"/>
    <col min="1785" max="1796" width="9.7109375" style="13" customWidth="1"/>
    <col min="1797" max="2039" width="9.140625" style="13"/>
    <col min="2040" max="2040" width="23.28515625" style="13" customWidth="1"/>
    <col min="2041" max="2052" width="9.7109375" style="13" customWidth="1"/>
    <col min="2053" max="2295" width="9.140625" style="13"/>
    <col min="2296" max="2296" width="23.28515625" style="13" customWidth="1"/>
    <col min="2297" max="2308" width="9.7109375" style="13" customWidth="1"/>
    <col min="2309" max="2551" width="9.140625" style="13"/>
    <col min="2552" max="2552" width="23.28515625" style="13" customWidth="1"/>
    <col min="2553" max="2564" width="9.7109375" style="13" customWidth="1"/>
    <col min="2565" max="2807" width="9.140625" style="13"/>
    <col min="2808" max="2808" width="23.28515625" style="13" customWidth="1"/>
    <col min="2809" max="2820" width="9.7109375" style="13" customWidth="1"/>
    <col min="2821" max="3063" width="9.140625" style="13"/>
    <col min="3064" max="3064" width="23.28515625" style="13" customWidth="1"/>
    <col min="3065" max="3076" width="9.7109375" style="13" customWidth="1"/>
    <col min="3077" max="3319" width="9.140625" style="13"/>
    <col min="3320" max="3320" width="23.28515625" style="13" customWidth="1"/>
    <col min="3321" max="3332" width="9.7109375" style="13" customWidth="1"/>
    <col min="3333" max="3575" width="9.140625" style="13"/>
    <col min="3576" max="3576" width="23.28515625" style="13" customWidth="1"/>
    <col min="3577" max="3588" width="9.7109375" style="13" customWidth="1"/>
    <col min="3589" max="3831" width="9.140625" style="13"/>
    <col min="3832" max="3832" width="23.28515625" style="13" customWidth="1"/>
    <col min="3833" max="3844" width="9.7109375" style="13" customWidth="1"/>
    <col min="3845" max="4087" width="9.140625" style="13"/>
    <col min="4088" max="4088" width="23.28515625" style="13" customWidth="1"/>
    <col min="4089" max="4100" width="9.7109375" style="13" customWidth="1"/>
    <col min="4101" max="4343" width="9.140625" style="13"/>
    <col min="4344" max="4344" width="23.28515625" style="13" customWidth="1"/>
    <col min="4345" max="4356" width="9.7109375" style="13" customWidth="1"/>
    <col min="4357" max="4599" width="9.140625" style="13"/>
    <col min="4600" max="4600" width="23.28515625" style="13" customWidth="1"/>
    <col min="4601" max="4612" width="9.7109375" style="13" customWidth="1"/>
    <col min="4613" max="4855" width="9.140625" style="13"/>
    <col min="4856" max="4856" width="23.28515625" style="13" customWidth="1"/>
    <col min="4857" max="4868" width="9.7109375" style="13" customWidth="1"/>
    <col min="4869" max="5111" width="9.140625" style="13"/>
    <col min="5112" max="5112" width="23.28515625" style="13" customWidth="1"/>
    <col min="5113" max="5124" width="9.7109375" style="13" customWidth="1"/>
    <col min="5125" max="5367" width="9.140625" style="13"/>
    <col min="5368" max="5368" width="23.28515625" style="13" customWidth="1"/>
    <col min="5369" max="5380" width="9.7109375" style="13" customWidth="1"/>
    <col min="5381" max="5623" width="9.140625" style="13"/>
    <col min="5624" max="5624" width="23.28515625" style="13" customWidth="1"/>
    <col min="5625" max="5636" width="9.7109375" style="13" customWidth="1"/>
    <col min="5637" max="5879" width="9.140625" style="13"/>
    <col min="5880" max="5880" width="23.28515625" style="13" customWidth="1"/>
    <col min="5881" max="5892" width="9.7109375" style="13" customWidth="1"/>
    <col min="5893" max="6135" width="9.140625" style="13"/>
    <col min="6136" max="6136" width="23.28515625" style="13" customWidth="1"/>
    <col min="6137" max="6148" width="9.7109375" style="13" customWidth="1"/>
    <col min="6149" max="6391" width="9.140625" style="13"/>
    <col min="6392" max="6392" width="23.28515625" style="13" customWidth="1"/>
    <col min="6393" max="6404" width="9.7109375" style="13" customWidth="1"/>
    <col min="6405" max="6647" width="9.140625" style="13"/>
    <col min="6648" max="6648" width="23.28515625" style="13" customWidth="1"/>
    <col min="6649" max="6660" width="9.7109375" style="13" customWidth="1"/>
    <col min="6661" max="6903" width="9.140625" style="13"/>
    <col min="6904" max="6904" width="23.28515625" style="13" customWidth="1"/>
    <col min="6905" max="6916" width="9.7109375" style="13" customWidth="1"/>
    <col min="6917" max="7159" width="9.140625" style="13"/>
    <col min="7160" max="7160" width="23.28515625" style="13" customWidth="1"/>
    <col min="7161" max="7172" width="9.7109375" style="13" customWidth="1"/>
    <col min="7173" max="7415" width="9.140625" style="13"/>
    <col min="7416" max="7416" width="23.28515625" style="13" customWidth="1"/>
    <col min="7417" max="7428" width="9.7109375" style="13" customWidth="1"/>
    <col min="7429" max="7671" width="9.140625" style="13"/>
    <col min="7672" max="7672" width="23.28515625" style="13" customWidth="1"/>
    <col min="7673" max="7684" width="9.7109375" style="13" customWidth="1"/>
    <col min="7685" max="7927" width="9.140625" style="13"/>
    <col min="7928" max="7928" width="23.28515625" style="13" customWidth="1"/>
    <col min="7929" max="7940" width="9.7109375" style="13" customWidth="1"/>
    <col min="7941" max="8183" width="9.140625" style="13"/>
    <col min="8184" max="8184" width="23.28515625" style="13" customWidth="1"/>
    <col min="8185" max="8196" width="9.7109375" style="13" customWidth="1"/>
    <col min="8197" max="8439" width="9.140625" style="13"/>
    <col min="8440" max="8440" width="23.28515625" style="13" customWidth="1"/>
    <col min="8441" max="8452" width="9.7109375" style="13" customWidth="1"/>
    <col min="8453" max="8695" width="9.140625" style="13"/>
    <col min="8696" max="8696" width="23.28515625" style="13" customWidth="1"/>
    <col min="8697" max="8708" width="9.7109375" style="13" customWidth="1"/>
    <col min="8709" max="8951" width="9.140625" style="13"/>
    <col min="8952" max="8952" width="23.28515625" style="13" customWidth="1"/>
    <col min="8953" max="8964" width="9.7109375" style="13" customWidth="1"/>
    <col min="8965" max="9207" width="9.140625" style="13"/>
    <col min="9208" max="9208" width="23.28515625" style="13" customWidth="1"/>
    <col min="9209" max="9220" width="9.7109375" style="13" customWidth="1"/>
    <col min="9221" max="9463" width="9.140625" style="13"/>
    <col min="9464" max="9464" width="23.28515625" style="13" customWidth="1"/>
    <col min="9465" max="9476" width="9.7109375" style="13" customWidth="1"/>
    <col min="9477" max="9719" width="9.140625" style="13"/>
    <col min="9720" max="9720" width="23.28515625" style="13" customWidth="1"/>
    <col min="9721" max="9732" width="9.7109375" style="13" customWidth="1"/>
    <col min="9733" max="9975" width="9.140625" style="13"/>
    <col min="9976" max="9976" width="23.28515625" style="13" customWidth="1"/>
    <col min="9977" max="9988" width="9.7109375" style="13" customWidth="1"/>
    <col min="9989" max="10231" width="9.140625" style="13"/>
    <col min="10232" max="10232" width="23.28515625" style="13" customWidth="1"/>
    <col min="10233" max="10244" width="9.7109375" style="13" customWidth="1"/>
    <col min="10245" max="10487" width="9.140625" style="13"/>
    <col min="10488" max="10488" width="23.28515625" style="13" customWidth="1"/>
    <col min="10489" max="10500" width="9.7109375" style="13" customWidth="1"/>
    <col min="10501" max="10743" width="9.140625" style="13"/>
    <col min="10744" max="10744" width="23.28515625" style="13" customWidth="1"/>
    <col min="10745" max="10756" width="9.7109375" style="13" customWidth="1"/>
    <col min="10757" max="10999" width="9.140625" style="13"/>
    <col min="11000" max="11000" width="23.28515625" style="13" customWidth="1"/>
    <col min="11001" max="11012" width="9.7109375" style="13" customWidth="1"/>
    <col min="11013" max="11255" width="9.140625" style="13"/>
    <col min="11256" max="11256" width="23.28515625" style="13" customWidth="1"/>
    <col min="11257" max="11268" width="9.7109375" style="13" customWidth="1"/>
    <col min="11269" max="11511" width="9.140625" style="13"/>
    <col min="11512" max="11512" width="23.28515625" style="13" customWidth="1"/>
    <col min="11513" max="11524" width="9.7109375" style="13" customWidth="1"/>
    <col min="11525" max="11767" width="9.140625" style="13"/>
    <col min="11768" max="11768" width="23.28515625" style="13" customWidth="1"/>
    <col min="11769" max="11780" width="9.7109375" style="13" customWidth="1"/>
    <col min="11781" max="12023" width="9.140625" style="13"/>
    <col min="12024" max="12024" width="23.28515625" style="13" customWidth="1"/>
    <col min="12025" max="12036" width="9.7109375" style="13" customWidth="1"/>
    <col min="12037" max="12279" width="9.140625" style="13"/>
    <col min="12280" max="12280" width="23.28515625" style="13" customWidth="1"/>
    <col min="12281" max="12292" width="9.7109375" style="13" customWidth="1"/>
    <col min="12293" max="12535" width="9.140625" style="13"/>
    <col min="12536" max="12536" width="23.28515625" style="13" customWidth="1"/>
    <col min="12537" max="12548" width="9.7109375" style="13" customWidth="1"/>
    <col min="12549" max="12791" width="9.140625" style="13"/>
    <col min="12792" max="12792" width="23.28515625" style="13" customWidth="1"/>
    <col min="12793" max="12804" width="9.7109375" style="13" customWidth="1"/>
    <col min="12805" max="13047" width="9.140625" style="13"/>
    <col min="13048" max="13048" width="23.28515625" style="13" customWidth="1"/>
    <col min="13049" max="13060" width="9.7109375" style="13" customWidth="1"/>
    <col min="13061" max="13303" width="9.140625" style="13"/>
    <col min="13304" max="13304" width="23.28515625" style="13" customWidth="1"/>
    <col min="13305" max="13316" width="9.7109375" style="13" customWidth="1"/>
    <col min="13317" max="13559" width="9.140625" style="13"/>
    <col min="13560" max="13560" width="23.28515625" style="13" customWidth="1"/>
    <col min="13561" max="13572" width="9.7109375" style="13" customWidth="1"/>
    <col min="13573" max="13815" width="9.140625" style="13"/>
    <col min="13816" max="13816" width="23.28515625" style="13" customWidth="1"/>
    <col min="13817" max="13828" width="9.7109375" style="13" customWidth="1"/>
    <col min="13829" max="14071" width="9.140625" style="13"/>
    <col min="14072" max="14072" width="23.28515625" style="13" customWidth="1"/>
    <col min="14073" max="14084" width="9.7109375" style="13" customWidth="1"/>
    <col min="14085" max="14327" width="9.140625" style="13"/>
    <col min="14328" max="14328" width="23.28515625" style="13" customWidth="1"/>
    <col min="14329" max="14340" width="9.7109375" style="13" customWidth="1"/>
    <col min="14341" max="14583" width="9.140625" style="13"/>
    <col min="14584" max="14584" width="23.28515625" style="13" customWidth="1"/>
    <col min="14585" max="14596" width="9.7109375" style="13" customWidth="1"/>
    <col min="14597" max="14839" width="9.140625" style="13"/>
    <col min="14840" max="14840" width="23.28515625" style="13" customWidth="1"/>
    <col min="14841" max="14852" width="9.7109375" style="13" customWidth="1"/>
    <col min="14853" max="15095" width="9.140625" style="13"/>
    <col min="15096" max="15096" width="23.28515625" style="13" customWidth="1"/>
    <col min="15097" max="15108" width="9.7109375" style="13" customWidth="1"/>
    <col min="15109" max="15351" width="9.140625" style="13"/>
    <col min="15352" max="15352" width="23.28515625" style="13" customWidth="1"/>
    <col min="15353" max="15364" width="9.7109375" style="13" customWidth="1"/>
    <col min="15365" max="15607" width="9.140625" style="13"/>
    <col min="15608" max="15608" width="23.28515625" style="13" customWidth="1"/>
    <col min="15609" max="15620" width="9.7109375" style="13" customWidth="1"/>
    <col min="15621" max="15863" width="9.140625" style="13"/>
    <col min="15864" max="15864" width="23.28515625" style="13" customWidth="1"/>
    <col min="15865" max="15876" width="9.7109375" style="13" customWidth="1"/>
    <col min="15877" max="16119" width="9.140625" style="13"/>
    <col min="16120" max="16120" width="23.28515625" style="13" customWidth="1"/>
    <col min="16121" max="16132" width="9.7109375" style="13" customWidth="1"/>
    <col min="16133" max="16384" width="9.140625" style="13"/>
  </cols>
  <sheetData>
    <row r="1" spans="1:11" s="17" customFormat="1" ht="19.5" customHeight="1">
      <c r="A1" s="1045" t="s">
        <v>713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7" customFormat="1" ht="36.75" customHeight="1">
      <c r="A2" s="1043" t="s">
        <v>743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91" customFormat="1" ht="22.5" customHeight="1" thickBot="1">
      <c r="A3" s="14" t="s">
        <v>806</v>
      </c>
      <c r="B3" s="90"/>
      <c r="C3" s="90"/>
      <c r="D3" s="90"/>
      <c r="E3" s="90"/>
      <c r="F3" s="90"/>
      <c r="G3" s="90"/>
      <c r="H3" s="90"/>
      <c r="I3" s="90"/>
      <c r="J3" s="90"/>
      <c r="K3" s="123" t="s">
        <v>625</v>
      </c>
    </row>
    <row r="4" spans="1:11" s="12" customFormat="1" ht="19.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12" customFormat="1" ht="19.5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12" customFormat="1" ht="22.5" customHeight="1">
      <c r="A6" s="1045"/>
      <c r="B6" s="291" t="s">
        <v>235</v>
      </c>
      <c r="C6" s="291" t="s">
        <v>267</v>
      </c>
      <c r="D6" s="249" t="s">
        <v>241</v>
      </c>
      <c r="E6" s="291" t="s">
        <v>235</v>
      </c>
      <c r="F6" s="291" t="s">
        <v>267</v>
      </c>
      <c r="G6" s="249" t="s">
        <v>241</v>
      </c>
      <c r="H6" s="291" t="s">
        <v>235</v>
      </c>
      <c r="I6" s="291" t="s">
        <v>267</v>
      </c>
      <c r="J6" s="249" t="s">
        <v>241</v>
      </c>
      <c r="K6" s="1068"/>
    </row>
    <row r="7" spans="1:11" s="12" customFormat="1" ht="19.5" customHeight="1" thickBot="1">
      <c r="A7" s="1046"/>
      <c r="B7" s="250" t="s">
        <v>238</v>
      </c>
      <c r="C7" s="250" t="s">
        <v>239</v>
      </c>
      <c r="D7" s="250" t="s">
        <v>240</v>
      </c>
      <c r="E7" s="250" t="s">
        <v>238</v>
      </c>
      <c r="F7" s="250" t="s">
        <v>239</v>
      </c>
      <c r="G7" s="250" t="s">
        <v>240</v>
      </c>
      <c r="H7" s="250" t="s">
        <v>238</v>
      </c>
      <c r="I7" s="250" t="s">
        <v>239</v>
      </c>
      <c r="J7" s="250" t="s">
        <v>240</v>
      </c>
      <c r="K7" s="1069"/>
    </row>
    <row r="8" spans="1:11" s="92" customFormat="1" ht="19.5" customHeight="1">
      <c r="A8" s="1096" t="s">
        <v>9</v>
      </c>
      <c r="B8" s="1096"/>
      <c r="C8" s="1096"/>
      <c r="D8" s="1096"/>
      <c r="E8" s="1096"/>
      <c r="F8" s="1096"/>
      <c r="G8" s="1096"/>
      <c r="H8" s="1096"/>
      <c r="I8" s="1096"/>
      <c r="J8" s="1096"/>
      <c r="K8" s="56" t="s">
        <v>164</v>
      </c>
    </row>
    <row r="9" spans="1:11" ht="19.5" customHeight="1">
      <c r="A9" s="399" t="s">
        <v>16</v>
      </c>
      <c r="B9" s="492">
        <v>61</v>
      </c>
      <c r="C9" s="492">
        <v>118</v>
      </c>
      <c r="D9" s="492">
        <v>179</v>
      </c>
      <c r="E9" s="492">
        <v>0</v>
      </c>
      <c r="F9" s="492">
        <v>0</v>
      </c>
      <c r="G9" s="492">
        <v>0</v>
      </c>
      <c r="H9" s="492">
        <f>SUM(E9,B9)</f>
        <v>61</v>
      </c>
      <c r="I9" s="492">
        <f>SUM(F9,C9)</f>
        <v>118</v>
      </c>
      <c r="J9" s="492">
        <f>SUM(G9,D9)</f>
        <v>179</v>
      </c>
      <c r="K9" s="27" t="s">
        <v>172</v>
      </c>
    </row>
    <row r="10" spans="1:11" ht="19.5" customHeight="1">
      <c r="A10" s="399" t="s">
        <v>17</v>
      </c>
      <c r="B10" s="492">
        <v>45</v>
      </c>
      <c r="C10" s="492">
        <v>74</v>
      </c>
      <c r="D10" s="492">
        <v>119</v>
      </c>
      <c r="E10" s="492">
        <v>0</v>
      </c>
      <c r="F10" s="492">
        <v>0</v>
      </c>
      <c r="G10" s="492">
        <v>0</v>
      </c>
      <c r="H10" s="492">
        <f t="shared" ref="H10:H26" si="0">SUM(E10,B10)</f>
        <v>45</v>
      </c>
      <c r="I10" s="492">
        <f t="shared" ref="I10:I26" si="1">SUM(F10,C10)</f>
        <v>74</v>
      </c>
      <c r="J10" s="492">
        <f t="shared" ref="J10:J27" si="2">SUM(G10,D10)</f>
        <v>119</v>
      </c>
      <c r="K10" s="27" t="s">
        <v>144</v>
      </c>
    </row>
    <row r="11" spans="1:11" ht="19.5" customHeight="1">
      <c r="A11" s="399" t="s">
        <v>18</v>
      </c>
      <c r="B11" s="492">
        <v>36</v>
      </c>
      <c r="C11" s="492">
        <v>93</v>
      </c>
      <c r="D11" s="492">
        <v>129</v>
      </c>
      <c r="E11" s="492">
        <v>0</v>
      </c>
      <c r="F11" s="492">
        <v>0</v>
      </c>
      <c r="G11" s="492">
        <v>0</v>
      </c>
      <c r="H11" s="492">
        <f t="shared" si="0"/>
        <v>36</v>
      </c>
      <c r="I11" s="492">
        <f t="shared" si="1"/>
        <v>93</v>
      </c>
      <c r="J11" s="492">
        <f t="shared" si="2"/>
        <v>129</v>
      </c>
      <c r="K11" s="27" t="s">
        <v>146</v>
      </c>
    </row>
    <row r="12" spans="1:11" s="74" customFormat="1" ht="18.75" customHeight="1">
      <c r="A12" s="399" t="s">
        <v>19</v>
      </c>
      <c r="B12" s="492">
        <v>17</v>
      </c>
      <c r="C12" s="492">
        <v>98</v>
      </c>
      <c r="D12" s="492">
        <v>115</v>
      </c>
      <c r="E12" s="492">
        <v>0</v>
      </c>
      <c r="F12" s="492">
        <v>0</v>
      </c>
      <c r="G12" s="492">
        <v>0</v>
      </c>
      <c r="H12" s="492">
        <f t="shared" si="0"/>
        <v>17</v>
      </c>
      <c r="I12" s="492">
        <f t="shared" si="1"/>
        <v>98</v>
      </c>
      <c r="J12" s="492">
        <f t="shared" si="2"/>
        <v>115</v>
      </c>
      <c r="K12" s="27" t="s">
        <v>145</v>
      </c>
    </row>
    <row r="13" spans="1:11" ht="19.5" customHeight="1">
      <c r="A13" s="399" t="s">
        <v>20</v>
      </c>
      <c r="B13" s="492">
        <v>72</v>
      </c>
      <c r="C13" s="492">
        <v>150</v>
      </c>
      <c r="D13" s="492">
        <v>222</v>
      </c>
      <c r="E13" s="492">
        <v>0</v>
      </c>
      <c r="F13" s="492">
        <v>0</v>
      </c>
      <c r="G13" s="492">
        <v>0</v>
      </c>
      <c r="H13" s="492">
        <f t="shared" si="0"/>
        <v>72</v>
      </c>
      <c r="I13" s="492">
        <f t="shared" si="1"/>
        <v>150</v>
      </c>
      <c r="J13" s="492">
        <f t="shared" si="2"/>
        <v>222</v>
      </c>
      <c r="K13" s="27" t="s">
        <v>147</v>
      </c>
    </row>
    <row r="14" spans="1:11" ht="19.5" customHeight="1">
      <c r="A14" s="399" t="s">
        <v>529</v>
      </c>
      <c r="B14" s="492">
        <v>17</v>
      </c>
      <c r="C14" s="492">
        <v>15</v>
      </c>
      <c r="D14" s="492">
        <v>32</v>
      </c>
      <c r="E14" s="492">
        <v>0</v>
      </c>
      <c r="F14" s="492">
        <v>0</v>
      </c>
      <c r="G14" s="492">
        <v>0</v>
      </c>
      <c r="H14" s="492">
        <f t="shared" si="0"/>
        <v>17</v>
      </c>
      <c r="I14" s="492">
        <f t="shared" si="1"/>
        <v>15</v>
      </c>
      <c r="J14" s="492">
        <f t="shared" si="2"/>
        <v>32</v>
      </c>
      <c r="K14" s="27" t="s">
        <v>530</v>
      </c>
    </row>
    <row r="15" spans="1:11" ht="19.5" customHeight="1">
      <c r="A15" s="399" t="s">
        <v>43</v>
      </c>
      <c r="B15" s="492">
        <v>31</v>
      </c>
      <c r="C15" s="492">
        <v>67</v>
      </c>
      <c r="D15" s="492">
        <v>98</v>
      </c>
      <c r="E15" s="492">
        <v>0</v>
      </c>
      <c r="F15" s="492">
        <v>0</v>
      </c>
      <c r="G15" s="492">
        <v>0</v>
      </c>
      <c r="H15" s="492">
        <f t="shared" si="0"/>
        <v>31</v>
      </c>
      <c r="I15" s="492">
        <f t="shared" si="1"/>
        <v>67</v>
      </c>
      <c r="J15" s="492">
        <f t="shared" si="2"/>
        <v>98</v>
      </c>
      <c r="K15" s="27" t="s">
        <v>199</v>
      </c>
    </row>
    <row r="16" spans="1:11" ht="19.5" customHeight="1">
      <c r="A16" s="399" t="s">
        <v>87</v>
      </c>
      <c r="B16" s="492">
        <v>35</v>
      </c>
      <c r="C16" s="492">
        <v>69</v>
      </c>
      <c r="D16" s="492">
        <v>104</v>
      </c>
      <c r="E16" s="492">
        <v>0</v>
      </c>
      <c r="F16" s="492">
        <v>0</v>
      </c>
      <c r="G16" s="492">
        <v>0</v>
      </c>
      <c r="H16" s="492">
        <f t="shared" si="0"/>
        <v>35</v>
      </c>
      <c r="I16" s="492">
        <f t="shared" si="1"/>
        <v>69</v>
      </c>
      <c r="J16" s="492">
        <f t="shared" si="2"/>
        <v>104</v>
      </c>
      <c r="K16" s="27" t="s">
        <v>186</v>
      </c>
    </row>
    <row r="17" spans="1:11" ht="19.5" customHeight="1">
      <c r="A17" s="399" t="s">
        <v>23</v>
      </c>
      <c r="B17" s="492">
        <v>71</v>
      </c>
      <c r="C17" s="492">
        <v>135</v>
      </c>
      <c r="D17" s="492">
        <v>206</v>
      </c>
      <c r="E17" s="492">
        <v>0</v>
      </c>
      <c r="F17" s="492">
        <v>0</v>
      </c>
      <c r="G17" s="492">
        <v>0</v>
      </c>
      <c r="H17" s="492">
        <f t="shared" si="0"/>
        <v>71</v>
      </c>
      <c r="I17" s="492">
        <f t="shared" si="1"/>
        <v>135</v>
      </c>
      <c r="J17" s="492">
        <f t="shared" si="2"/>
        <v>206</v>
      </c>
      <c r="K17" s="27" t="s">
        <v>151</v>
      </c>
    </row>
    <row r="18" spans="1:11" ht="19.5" customHeight="1">
      <c r="A18" s="319" t="s">
        <v>62</v>
      </c>
      <c r="B18" s="492">
        <v>0</v>
      </c>
      <c r="C18" s="492">
        <v>179</v>
      </c>
      <c r="D18" s="492">
        <v>179</v>
      </c>
      <c r="E18" s="492">
        <v>0</v>
      </c>
      <c r="F18" s="492">
        <v>0</v>
      </c>
      <c r="G18" s="492">
        <v>0</v>
      </c>
      <c r="H18" s="492">
        <f t="shared" si="0"/>
        <v>0</v>
      </c>
      <c r="I18" s="492">
        <f t="shared" si="1"/>
        <v>179</v>
      </c>
      <c r="J18" s="492">
        <f t="shared" si="2"/>
        <v>179</v>
      </c>
      <c r="K18" s="27" t="s">
        <v>200</v>
      </c>
    </row>
    <row r="19" spans="1:11" ht="19.5" customHeight="1">
      <c r="A19" s="319" t="s">
        <v>24</v>
      </c>
      <c r="B19" s="492">
        <v>85</v>
      </c>
      <c r="C19" s="492">
        <v>76</v>
      </c>
      <c r="D19" s="492">
        <v>161</v>
      </c>
      <c r="E19" s="492">
        <v>0</v>
      </c>
      <c r="F19" s="492">
        <v>0</v>
      </c>
      <c r="G19" s="492">
        <v>0</v>
      </c>
      <c r="H19" s="492">
        <f t="shared" si="0"/>
        <v>85</v>
      </c>
      <c r="I19" s="492">
        <f t="shared" si="1"/>
        <v>76</v>
      </c>
      <c r="J19" s="492">
        <f t="shared" si="2"/>
        <v>161</v>
      </c>
      <c r="K19" s="27" t="s">
        <v>166</v>
      </c>
    </row>
    <row r="20" spans="1:11" ht="19.5" customHeight="1">
      <c r="A20" s="319" t="s">
        <v>2</v>
      </c>
      <c r="B20" s="492">
        <v>152</v>
      </c>
      <c r="C20" s="492">
        <v>403</v>
      </c>
      <c r="D20" s="492">
        <v>555</v>
      </c>
      <c r="E20" s="492">
        <v>0</v>
      </c>
      <c r="F20" s="492">
        <v>0</v>
      </c>
      <c r="G20" s="492">
        <v>0</v>
      </c>
      <c r="H20" s="492">
        <f t="shared" si="0"/>
        <v>152</v>
      </c>
      <c r="I20" s="492">
        <f t="shared" si="1"/>
        <v>403</v>
      </c>
      <c r="J20" s="492">
        <f t="shared" si="2"/>
        <v>555</v>
      </c>
      <c r="K20" s="27" t="s">
        <v>463</v>
      </c>
    </row>
    <row r="21" spans="1:11" ht="19.5" customHeight="1">
      <c r="A21" s="399" t="s">
        <v>54</v>
      </c>
      <c r="B21" s="492">
        <v>32</v>
      </c>
      <c r="C21" s="492">
        <v>77</v>
      </c>
      <c r="D21" s="492">
        <v>109</v>
      </c>
      <c r="E21" s="492">
        <v>0</v>
      </c>
      <c r="F21" s="492">
        <v>0</v>
      </c>
      <c r="G21" s="492">
        <v>0</v>
      </c>
      <c r="H21" s="492">
        <f t="shared" si="0"/>
        <v>32</v>
      </c>
      <c r="I21" s="492">
        <f t="shared" si="1"/>
        <v>77</v>
      </c>
      <c r="J21" s="492">
        <f t="shared" si="2"/>
        <v>109</v>
      </c>
      <c r="K21" s="27" t="s">
        <v>462</v>
      </c>
    </row>
    <row r="22" spans="1:11" ht="19.5" customHeight="1">
      <c r="A22" s="399" t="s">
        <v>4</v>
      </c>
      <c r="B22" s="492">
        <v>190</v>
      </c>
      <c r="C22" s="492">
        <v>290</v>
      </c>
      <c r="D22" s="492">
        <v>480</v>
      </c>
      <c r="E22" s="492">
        <v>0</v>
      </c>
      <c r="F22" s="492">
        <v>0</v>
      </c>
      <c r="G22" s="492">
        <v>0</v>
      </c>
      <c r="H22" s="492">
        <f t="shared" si="0"/>
        <v>190</v>
      </c>
      <c r="I22" s="492">
        <f t="shared" si="1"/>
        <v>290</v>
      </c>
      <c r="J22" s="492">
        <f t="shared" si="2"/>
        <v>480</v>
      </c>
      <c r="K22" s="27" t="s">
        <v>190</v>
      </c>
    </row>
    <row r="23" spans="1:11" ht="19.5" customHeight="1">
      <c r="A23" s="399" t="s">
        <v>277</v>
      </c>
      <c r="B23" s="492">
        <v>139</v>
      </c>
      <c r="C23" s="492">
        <v>26</v>
      </c>
      <c r="D23" s="492">
        <v>165</v>
      </c>
      <c r="E23" s="492">
        <v>0</v>
      </c>
      <c r="F23" s="492">
        <v>0</v>
      </c>
      <c r="G23" s="492">
        <v>0</v>
      </c>
      <c r="H23" s="492">
        <f t="shared" si="0"/>
        <v>139</v>
      </c>
      <c r="I23" s="492">
        <f t="shared" si="1"/>
        <v>26</v>
      </c>
      <c r="J23" s="492">
        <f t="shared" si="2"/>
        <v>165</v>
      </c>
      <c r="K23" s="27" t="s">
        <v>278</v>
      </c>
    </row>
    <row r="24" spans="1:11" ht="19.5" customHeight="1">
      <c r="A24" s="399" t="s">
        <v>25</v>
      </c>
      <c r="B24" s="492">
        <v>82</v>
      </c>
      <c r="C24" s="492">
        <v>131</v>
      </c>
      <c r="D24" s="492">
        <v>213</v>
      </c>
      <c r="E24" s="492">
        <v>0</v>
      </c>
      <c r="F24" s="492">
        <v>0</v>
      </c>
      <c r="G24" s="492">
        <v>0</v>
      </c>
      <c r="H24" s="492">
        <f t="shared" si="0"/>
        <v>82</v>
      </c>
      <c r="I24" s="492">
        <f t="shared" si="1"/>
        <v>131</v>
      </c>
      <c r="J24" s="492">
        <f t="shared" si="2"/>
        <v>213</v>
      </c>
      <c r="K24" s="27" t="s">
        <v>274</v>
      </c>
    </row>
    <row r="25" spans="1:11" ht="19.5" customHeight="1">
      <c r="A25" s="399" t="s">
        <v>28</v>
      </c>
      <c r="B25" s="492">
        <v>90</v>
      </c>
      <c r="C25" s="492">
        <v>105</v>
      </c>
      <c r="D25" s="492">
        <v>195</v>
      </c>
      <c r="E25" s="492">
        <v>0</v>
      </c>
      <c r="F25" s="492">
        <v>0</v>
      </c>
      <c r="G25" s="492">
        <v>0</v>
      </c>
      <c r="H25" s="492">
        <f>SUM(E25,B25)</f>
        <v>90</v>
      </c>
      <c r="I25" s="492">
        <f>SUM(F25,C25)</f>
        <v>105</v>
      </c>
      <c r="J25" s="492">
        <f>SUM(G25,D25)</f>
        <v>195</v>
      </c>
      <c r="K25" s="27" t="s">
        <v>157</v>
      </c>
    </row>
    <row r="26" spans="1:11" ht="19.5" customHeight="1">
      <c r="A26" s="399" t="s">
        <v>29</v>
      </c>
      <c r="B26" s="492">
        <v>145</v>
      </c>
      <c r="C26" s="492">
        <v>200</v>
      </c>
      <c r="D26" s="492">
        <v>345</v>
      </c>
      <c r="E26" s="492">
        <v>0</v>
      </c>
      <c r="F26" s="492">
        <v>0</v>
      </c>
      <c r="G26" s="492">
        <v>0</v>
      </c>
      <c r="H26" s="492">
        <f t="shared" si="0"/>
        <v>145</v>
      </c>
      <c r="I26" s="492">
        <f t="shared" si="1"/>
        <v>200</v>
      </c>
      <c r="J26" s="492">
        <f t="shared" si="2"/>
        <v>345</v>
      </c>
      <c r="K26" s="27" t="s">
        <v>159</v>
      </c>
    </row>
    <row r="27" spans="1:11" ht="19.5" customHeight="1">
      <c r="A27" s="399" t="s">
        <v>88</v>
      </c>
      <c r="B27" s="492">
        <v>34</v>
      </c>
      <c r="C27" s="492">
        <v>70</v>
      </c>
      <c r="D27" s="492">
        <v>104</v>
      </c>
      <c r="E27" s="492">
        <v>0</v>
      </c>
      <c r="F27" s="492">
        <v>0</v>
      </c>
      <c r="G27" s="492">
        <v>0</v>
      </c>
      <c r="H27" s="492">
        <f>SUM(E27,B27)</f>
        <v>34</v>
      </c>
      <c r="I27" s="492">
        <f>SUM(F27,C27)</f>
        <v>70</v>
      </c>
      <c r="J27" s="492">
        <f t="shared" si="2"/>
        <v>104</v>
      </c>
      <c r="K27" s="27" t="s">
        <v>746</v>
      </c>
    </row>
    <row r="28" spans="1:11" ht="19.5" customHeight="1" thickBot="1">
      <c r="A28" s="162" t="s">
        <v>11</v>
      </c>
      <c r="B28" s="495">
        <f>SUM(B9:B27)</f>
        <v>1334</v>
      </c>
      <c r="C28" s="495">
        <f t="shared" ref="C28:J28" si="3">SUM(C9:C27)</f>
        <v>2376</v>
      </c>
      <c r="D28" s="495">
        <f t="shared" si="3"/>
        <v>3710</v>
      </c>
      <c r="E28" s="495">
        <f t="shared" si="3"/>
        <v>0</v>
      </c>
      <c r="F28" s="495">
        <f t="shared" si="3"/>
        <v>0</v>
      </c>
      <c r="G28" s="495">
        <f t="shared" si="3"/>
        <v>0</v>
      </c>
      <c r="H28" s="495">
        <f t="shared" si="3"/>
        <v>1334</v>
      </c>
      <c r="I28" s="495">
        <f t="shared" si="3"/>
        <v>2376</v>
      </c>
      <c r="J28" s="495">
        <f t="shared" si="3"/>
        <v>3710</v>
      </c>
      <c r="K28" s="76" t="s">
        <v>161</v>
      </c>
    </row>
    <row r="29" spans="1:11" ht="19.5" customHeight="1" thickTop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6"/>
    </row>
    <row r="30" spans="1:11" ht="18" customHeight="1">
      <c r="A30" s="310"/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1" ht="18" customHeight="1">
      <c r="A31" s="331"/>
      <c r="B31" s="121"/>
      <c r="C31" s="121"/>
      <c r="D31" s="121"/>
      <c r="E31" s="121"/>
      <c r="F31" s="121"/>
      <c r="G31" s="121"/>
      <c r="H31" s="121"/>
      <c r="I31" s="121"/>
      <c r="J31" s="121"/>
      <c r="K31" s="122"/>
    </row>
    <row r="32" spans="1:11" s="17" customFormat="1" ht="27" customHeight="1" thickBot="1">
      <c r="A32" s="14" t="s">
        <v>807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120" t="s">
        <v>808</v>
      </c>
    </row>
    <row r="33" spans="1:11" s="12" customFormat="1" ht="19.5" customHeight="1" thickTop="1">
      <c r="A33" s="1044" t="s">
        <v>14</v>
      </c>
      <c r="B33" s="1044" t="s">
        <v>6</v>
      </c>
      <c r="C33" s="1044"/>
      <c r="D33" s="1044"/>
      <c r="E33" s="1044" t="s">
        <v>7</v>
      </c>
      <c r="F33" s="1044"/>
      <c r="G33" s="1044"/>
      <c r="H33" s="1044" t="s">
        <v>234</v>
      </c>
      <c r="I33" s="1044"/>
      <c r="J33" s="1044"/>
      <c r="K33" s="1067" t="s">
        <v>163</v>
      </c>
    </row>
    <row r="34" spans="1:11" s="12" customFormat="1" ht="19.5" customHeight="1">
      <c r="A34" s="1045"/>
      <c r="B34" s="1045" t="s">
        <v>441</v>
      </c>
      <c r="C34" s="1045"/>
      <c r="D34" s="1045"/>
      <c r="E34" s="1045" t="s">
        <v>127</v>
      </c>
      <c r="F34" s="1045"/>
      <c r="G34" s="1045"/>
      <c r="H34" s="1045" t="s">
        <v>128</v>
      </c>
      <c r="I34" s="1045"/>
      <c r="J34" s="1045"/>
      <c r="K34" s="1068"/>
    </row>
    <row r="35" spans="1:11" s="12" customFormat="1" ht="19.5" customHeight="1">
      <c r="A35" s="1045"/>
      <c r="B35" s="312" t="s">
        <v>235</v>
      </c>
      <c r="C35" s="312" t="s">
        <v>267</v>
      </c>
      <c r="D35" s="310" t="s">
        <v>241</v>
      </c>
      <c r="E35" s="312" t="s">
        <v>235</v>
      </c>
      <c r="F35" s="312" t="s">
        <v>267</v>
      </c>
      <c r="G35" s="310" t="s">
        <v>241</v>
      </c>
      <c r="H35" s="312" t="s">
        <v>235</v>
      </c>
      <c r="I35" s="312" t="s">
        <v>267</v>
      </c>
      <c r="J35" s="310" t="s">
        <v>241</v>
      </c>
      <c r="K35" s="1068"/>
    </row>
    <row r="36" spans="1:11" s="12" customFormat="1" ht="19.5" customHeight="1" thickBot="1">
      <c r="A36" s="1046"/>
      <c r="B36" s="311" t="s">
        <v>238</v>
      </c>
      <c r="C36" s="311" t="s">
        <v>239</v>
      </c>
      <c r="D36" s="311" t="s">
        <v>240</v>
      </c>
      <c r="E36" s="311" t="s">
        <v>238</v>
      </c>
      <c r="F36" s="311" t="s">
        <v>239</v>
      </c>
      <c r="G36" s="311" t="s">
        <v>240</v>
      </c>
      <c r="H36" s="311" t="s">
        <v>238</v>
      </c>
      <c r="I36" s="311" t="s">
        <v>239</v>
      </c>
      <c r="J36" s="311" t="s">
        <v>240</v>
      </c>
      <c r="K36" s="1069"/>
    </row>
    <row r="37" spans="1:11" ht="24" customHeight="1">
      <c r="A37" s="227" t="s">
        <v>283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6" t="s">
        <v>201</v>
      </c>
    </row>
    <row r="38" spans="1:11" ht="24" customHeight="1">
      <c r="A38" s="399" t="s">
        <v>19</v>
      </c>
      <c r="B38" s="492">
        <v>44</v>
      </c>
      <c r="C38" s="492">
        <v>39</v>
      </c>
      <c r="D38" s="492">
        <v>83</v>
      </c>
      <c r="E38" s="492">
        <v>0</v>
      </c>
      <c r="F38" s="492">
        <v>0</v>
      </c>
      <c r="G38" s="492">
        <v>0</v>
      </c>
      <c r="H38" s="492">
        <f>SUM(E38,B38)</f>
        <v>44</v>
      </c>
      <c r="I38" s="492">
        <f>SUM(F38,C38)</f>
        <v>39</v>
      </c>
      <c r="J38" s="492">
        <f>SUM(H38:I38)</f>
        <v>83</v>
      </c>
      <c r="K38" s="27" t="s">
        <v>146</v>
      </c>
    </row>
    <row r="39" spans="1:11" ht="24" customHeight="1">
      <c r="A39" s="399" t="s">
        <v>20</v>
      </c>
      <c r="B39" s="492">
        <v>1</v>
      </c>
      <c r="C39" s="492">
        <v>0</v>
      </c>
      <c r="D39" s="492">
        <v>1</v>
      </c>
      <c r="E39" s="492">
        <v>0</v>
      </c>
      <c r="F39" s="492">
        <v>0</v>
      </c>
      <c r="G39" s="492">
        <v>0</v>
      </c>
      <c r="H39" s="492">
        <f t="shared" ref="H39:H50" si="4">SUM(E39,B39)</f>
        <v>1</v>
      </c>
      <c r="I39" s="492">
        <f t="shared" ref="I39:I50" si="5">SUM(F39,C39)</f>
        <v>0</v>
      </c>
      <c r="J39" s="492">
        <f t="shared" ref="J39:J50" si="6">SUM(H39:I39)</f>
        <v>1</v>
      </c>
      <c r="K39" s="27" t="s">
        <v>147</v>
      </c>
    </row>
    <row r="40" spans="1:11" ht="24" customHeight="1">
      <c r="A40" s="399" t="s">
        <v>43</v>
      </c>
      <c r="B40" s="492">
        <v>59</v>
      </c>
      <c r="C40" s="492">
        <v>23</v>
      </c>
      <c r="D40" s="492">
        <v>82</v>
      </c>
      <c r="E40" s="492">
        <v>0</v>
      </c>
      <c r="F40" s="492">
        <v>0</v>
      </c>
      <c r="G40" s="492">
        <v>0</v>
      </c>
      <c r="H40" s="492">
        <f t="shared" si="4"/>
        <v>59</v>
      </c>
      <c r="I40" s="492">
        <f t="shared" si="5"/>
        <v>23</v>
      </c>
      <c r="J40" s="492">
        <f t="shared" si="6"/>
        <v>82</v>
      </c>
      <c r="K40" s="27" t="s">
        <v>199</v>
      </c>
    </row>
    <row r="41" spans="1:11" ht="24" customHeight="1">
      <c r="A41" s="399" t="s">
        <v>87</v>
      </c>
      <c r="B41" s="492">
        <v>102</v>
      </c>
      <c r="C41" s="492">
        <v>22</v>
      </c>
      <c r="D41" s="492">
        <v>124</v>
      </c>
      <c r="E41" s="492">
        <v>0</v>
      </c>
      <c r="F41" s="492">
        <v>0</v>
      </c>
      <c r="G41" s="492">
        <v>0</v>
      </c>
      <c r="H41" s="492">
        <f t="shared" si="4"/>
        <v>102</v>
      </c>
      <c r="I41" s="492">
        <f t="shared" si="5"/>
        <v>22</v>
      </c>
      <c r="J41" s="492">
        <f t="shared" si="6"/>
        <v>124</v>
      </c>
      <c r="K41" s="27" t="s">
        <v>186</v>
      </c>
    </row>
    <row r="42" spans="1:11" ht="24" customHeight="1">
      <c r="A42" s="399" t="s">
        <v>23</v>
      </c>
      <c r="B42" s="492">
        <v>86</v>
      </c>
      <c r="C42" s="492">
        <v>51</v>
      </c>
      <c r="D42" s="492">
        <v>137</v>
      </c>
      <c r="E42" s="492">
        <v>0</v>
      </c>
      <c r="F42" s="492">
        <v>0</v>
      </c>
      <c r="G42" s="492">
        <v>0</v>
      </c>
      <c r="H42" s="492">
        <f t="shared" si="4"/>
        <v>86</v>
      </c>
      <c r="I42" s="492">
        <f t="shared" si="5"/>
        <v>51</v>
      </c>
      <c r="J42" s="492">
        <f t="shared" si="6"/>
        <v>137</v>
      </c>
      <c r="K42" s="27" t="s">
        <v>151</v>
      </c>
    </row>
    <row r="43" spans="1:11" ht="24" customHeight="1">
      <c r="A43" s="399" t="s">
        <v>62</v>
      </c>
      <c r="B43" s="492">
        <v>0</v>
      </c>
      <c r="C43" s="492">
        <v>1</v>
      </c>
      <c r="D43" s="492">
        <v>1</v>
      </c>
      <c r="E43" s="492">
        <v>0</v>
      </c>
      <c r="F43" s="492">
        <v>0</v>
      </c>
      <c r="G43" s="492">
        <v>0</v>
      </c>
      <c r="H43" s="492">
        <f t="shared" si="4"/>
        <v>0</v>
      </c>
      <c r="I43" s="492">
        <f t="shared" si="5"/>
        <v>1</v>
      </c>
      <c r="J43" s="492">
        <f t="shared" si="6"/>
        <v>1</v>
      </c>
      <c r="K43" s="27" t="s">
        <v>200</v>
      </c>
    </row>
    <row r="44" spans="1:11" ht="24" customHeight="1">
      <c r="A44" s="399" t="s">
        <v>24</v>
      </c>
      <c r="B44" s="492">
        <v>54</v>
      </c>
      <c r="C44" s="492">
        <v>44</v>
      </c>
      <c r="D44" s="492">
        <v>98</v>
      </c>
      <c r="E44" s="492">
        <v>0</v>
      </c>
      <c r="F44" s="492">
        <v>0</v>
      </c>
      <c r="G44" s="492">
        <v>0</v>
      </c>
      <c r="H44" s="492">
        <f t="shared" si="4"/>
        <v>54</v>
      </c>
      <c r="I44" s="492">
        <f t="shared" si="5"/>
        <v>44</v>
      </c>
      <c r="J44" s="492">
        <f t="shared" si="6"/>
        <v>98</v>
      </c>
      <c r="K44" s="27" t="s">
        <v>166</v>
      </c>
    </row>
    <row r="45" spans="1:11" ht="24" customHeight="1">
      <c r="A45" s="399" t="s">
        <v>2</v>
      </c>
      <c r="B45" s="492">
        <v>133</v>
      </c>
      <c r="C45" s="492">
        <v>147</v>
      </c>
      <c r="D45" s="492">
        <v>280</v>
      </c>
      <c r="E45" s="492">
        <v>0</v>
      </c>
      <c r="F45" s="492">
        <v>0</v>
      </c>
      <c r="G45" s="492">
        <v>0</v>
      </c>
      <c r="H45" s="492">
        <f t="shared" si="4"/>
        <v>133</v>
      </c>
      <c r="I45" s="492">
        <f t="shared" si="5"/>
        <v>147</v>
      </c>
      <c r="J45" s="492">
        <f t="shared" si="6"/>
        <v>280</v>
      </c>
      <c r="K45" s="27" t="s">
        <v>463</v>
      </c>
    </row>
    <row r="46" spans="1:11" ht="24" hidden="1" customHeight="1">
      <c r="A46" s="399" t="s">
        <v>54</v>
      </c>
      <c r="B46" s="492">
        <v>0</v>
      </c>
      <c r="C46" s="492">
        <v>0</v>
      </c>
      <c r="D46" s="492">
        <v>0</v>
      </c>
      <c r="E46" s="492">
        <v>0</v>
      </c>
      <c r="F46" s="492">
        <v>0</v>
      </c>
      <c r="G46" s="492">
        <v>0</v>
      </c>
      <c r="H46" s="492">
        <f t="shared" si="4"/>
        <v>0</v>
      </c>
      <c r="I46" s="492">
        <f t="shared" si="5"/>
        <v>0</v>
      </c>
      <c r="J46" s="492">
        <f t="shared" si="6"/>
        <v>0</v>
      </c>
      <c r="K46" s="27" t="s">
        <v>462</v>
      </c>
    </row>
    <row r="47" spans="1:11" ht="24" customHeight="1">
      <c r="A47" s="399" t="s">
        <v>4</v>
      </c>
      <c r="B47" s="492">
        <v>93</v>
      </c>
      <c r="C47" s="492">
        <v>123</v>
      </c>
      <c r="D47" s="492">
        <v>216</v>
      </c>
      <c r="E47" s="492">
        <v>0</v>
      </c>
      <c r="F47" s="492">
        <v>0</v>
      </c>
      <c r="G47" s="492">
        <v>0</v>
      </c>
      <c r="H47" s="492">
        <f t="shared" si="4"/>
        <v>93</v>
      </c>
      <c r="I47" s="492">
        <f t="shared" si="5"/>
        <v>123</v>
      </c>
      <c r="J47" s="492">
        <f t="shared" si="6"/>
        <v>216</v>
      </c>
      <c r="K47" s="27" t="s">
        <v>190</v>
      </c>
    </row>
    <row r="48" spans="1:11" ht="24" customHeight="1">
      <c r="A48" s="399" t="s">
        <v>277</v>
      </c>
      <c r="B48" s="492">
        <v>52</v>
      </c>
      <c r="C48" s="492">
        <v>6</v>
      </c>
      <c r="D48" s="492">
        <v>58</v>
      </c>
      <c r="E48" s="492">
        <v>0</v>
      </c>
      <c r="F48" s="492">
        <v>0</v>
      </c>
      <c r="G48" s="492">
        <v>0</v>
      </c>
      <c r="H48" s="492">
        <f t="shared" si="4"/>
        <v>52</v>
      </c>
      <c r="I48" s="492">
        <f t="shared" si="5"/>
        <v>6</v>
      </c>
      <c r="J48" s="492">
        <f t="shared" si="6"/>
        <v>58</v>
      </c>
      <c r="K48" s="27" t="s">
        <v>278</v>
      </c>
    </row>
    <row r="49" spans="1:11" ht="24" customHeight="1">
      <c r="A49" s="399" t="s">
        <v>28</v>
      </c>
      <c r="B49" s="492">
        <v>62</v>
      </c>
      <c r="C49" s="492">
        <v>26</v>
      </c>
      <c r="D49" s="492">
        <v>88</v>
      </c>
      <c r="E49" s="492">
        <v>0</v>
      </c>
      <c r="F49" s="492">
        <v>0</v>
      </c>
      <c r="G49" s="492">
        <v>0</v>
      </c>
      <c r="H49" s="492">
        <f t="shared" si="4"/>
        <v>62</v>
      </c>
      <c r="I49" s="492">
        <f t="shared" si="5"/>
        <v>26</v>
      </c>
      <c r="J49" s="492">
        <f t="shared" si="6"/>
        <v>88</v>
      </c>
      <c r="K49" s="27" t="s">
        <v>157</v>
      </c>
    </row>
    <row r="50" spans="1:11" ht="24" customHeight="1" thickBot="1">
      <c r="A50" s="319" t="s">
        <v>13</v>
      </c>
      <c r="B50" s="500">
        <f>SUM(B38:B49)</f>
        <v>686</v>
      </c>
      <c r="C50" s="500">
        <f>SUM(C38:C49)</f>
        <v>482</v>
      </c>
      <c r="D50" s="500">
        <f>SUM(D38:D49)</f>
        <v>1168</v>
      </c>
      <c r="E50" s="492">
        <v>0</v>
      </c>
      <c r="F50" s="492">
        <v>0</v>
      </c>
      <c r="G50" s="492">
        <v>0</v>
      </c>
      <c r="H50" s="492">
        <f t="shared" si="4"/>
        <v>686</v>
      </c>
      <c r="I50" s="492">
        <f t="shared" si="5"/>
        <v>482</v>
      </c>
      <c r="J50" s="492">
        <f t="shared" si="6"/>
        <v>1168</v>
      </c>
      <c r="K50" s="226" t="s">
        <v>171</v>
      </c>
    </row>
    <row r="51" spans="1:11" ht="24" customHeight="1" thickBot="1">
      <c r="A51" s="25" t="s">
        <v>78</v>
      </c>
      <c r="B51" s="480">
        <f>SUM(B50,B28)</f>
        <v>2020</v>
      </c>
      <c r="C51" s="480">
        <f>SUM(C50,C28)</f>
        <v>2858</v>
      </c>
      <c r="D51" s="480">
        <f>SUM(D50,D28)</f>
        <v>4878</v>
      </c>
      <c r="E51" s="480">
        <f>SUM(E50,E28)</f>
        <v>0</v>
      </c>
      <c r="F51" s="480">
        <v>0</v>
      </c>
      <c r="G51" s="480">
        <v>0</v>
      </c>
      <c r="H51" s="480">
        <f>SUM(H50,H28)</f>
        <v>2020</v>
      </c>
      <c r="I51" s="480">
        <f>SUM(I50,I28)</f>
        <v>2858</v>
      </c>
      <c r="J51" s="480">
        <f>SUM(H51:I51)</f>
        <v>4878</v>
      </c>
      <c r="K51" s="73" t="s">
        <v>512</v>
      </c>
    </row>
    <row r="52" spans="1:11" ht="18" customHeight="1" thickTop="1">
      <c r="A52" s="4"/>
      <c r="B52" s="3"/>
      <c r="C52" s="3"/>
      <c r="D52" s="3"/>
      <c r="E52" s="3"/>
      <c r="F52" s="3"/>
      <c r="G52" s="3"/>
      <c r="H52" s="3"/>
      <c r="I52" s="3"/>
      <c r="J52" s="3"/>
    </row>
    <row r="53" spans="1:11" ht="18" customHeight="1">
      <c r="A53" s="4"/>
      <c r="B53" s="3"/>
      <c r="C53" s="3"/>
      <c r="D53" s="3"/>
      <c r="E53" s="3"/>
      <c r="F53" s="3"/>
      <c r="G53" s="3"/>
      <c r="H53" s="3"/>
      <c r="I53" s="3"/>
      <c r="J53" s="3"/>
    </row>
    <row r="54" spans="1:11" ht="18" customHeight="1">
      <c r="A54" s="4"/>
      <c r="B54" s="3"/>
      <c r="C54" s="3"/>
      <c r="D54" s="3"/>
      <c r="E54" s="3"/>
      <c r="F54" s="3"/>
      <c r="G54" s="3"/>
      <c r="H54" s="3"/>
      <c r="I54" s="3"/>
      <c r="J54" s="3"/>
    </row>
    <row r="55" spans="1:11" ht="18" customHeight="1">
      <c r="A55" s="4"/>
      <c r="B55" s="3"/>
      <c r="C55" s="3"/>
      <c r="D55" s="3"/>
      <c r="E55" s="3"/>
      <c r="F55" s="3"/>
      <c r="G55" s="3"/>
      <c r="H55" s="3"/>
      <c r="I55" s="3"/>
      <c r="J55" s="3"/>
    </row>
    <row r="56" spans="1:11" ht="18" customHeight="1">
      <c r="A56" s="4"/>
      <c r="B56" s="3"/>
      <c r="C56" s="3"/>
      <c r="D56" s="3"/>
      <c r="E56" s="3"/>
      <c r="F56" s="3"/>
      <c r="G56" s="3"/>
      <c r="H56" s="3"/>
      <c r="I56" s="3"/>
      <c r="J56" s="3"/>
    </row>
    <row r="57" spans="1:11" ht="18" customHeight="1">
      <c r="A57" s="4"/>
      <c r="B57" s="3"/>
      <c r="C57" s="3"/>
      <c r="D57" s="3"/>
      <c r="E57" s="3"/>
      <c r="F57" s="3"/>
      <c r="G57" s="3"/>
      <c r="H57" s="3"/>
      <c r="I57" s="3"/>
      <c r="J57" s="3"/>
    </row>
    <row r="58" spans="1:11">
      <c r="A58" s="4"/>
      <c r="B58" s="3"/>
      <c r="C58" s="3"/>
      <c r="D58" s="3"/>
      <c r="E58" s="3"/>
      <c r="F58" s="3"/>
      <c r="G58" s="3"/>
      <c r="H58" s="3"/>
      <c r="I58" s="3"/>
      <c r="J58" s="3"/>
    </row>
    <row r="59" spans="1:11" ht="15" customHeight="1">
      <c r="A59" s="4"/>
    </row>
    <row r="60" spans="1:11">
      <c r="A60" s="4"/>
    </row>
    <row r="61" spans="1:11">
      <c r="A61" s="4"/>
    </row>
    <row r="62" spans="1:11">
      <c r="A62" s="4"/>
    </row>
    <row r="63" spans="1:11">
      <c r="A63" s="4"/>
    </row>
  </sheetData>
  <mergeCells count="19">
    <mergeCell ref="A33:A36"/>
    <mergeCell ref="B33:D33"/>
    <mergeCell ref="E33:G33"/>
    <mergeCell ref="H33:J33"/>
    <mergeCell ref="K33:K36"/>
    <mergeCell ref="B34:D34"/>
    <mergeCell ref="E34:G34"/>
    <mergeCell ref="H34:J34"/>
    <mergeCell ref="B5:D5"/>
    <mergeCell ref="E5:G5"/>
    <mergeCell ref="H5:J5"/>
    <mergeCell ref="A1:K1"/>
    <mergeCell ref="A8:J8"/>
    <mergeCell ref="A2:K2"/>
    <mergeCell ref="A4:A7"/>
    <mergeCell ref="B4:D4"/>
    <mergeCell ref="E4:G4"/>
    <mergeCell ref="H4:J4"/>
    <mergeCell ref="K4:K7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C9900"/>
  </sheetPr>
  <dimension ref="A1:K31"/>
  <sheetViews>
    <sheetView rightToLeft="1" view="pageBreakPreview" zoomScale="85" zoomScaleSheetLayoutView="85" workbookViewId="0">
      <selection activeCell="N16" sqref="N16"/>
    </sheetView>
  </sheetViews>
  <sheetFormatPr defaultRowHeight="12.75"/>
  <cols>
    <col min="1" max="1" width="30.7109375" customWidth="1"/>
    <col min="2" max="10" width="9.7109375" customWidth="1"/>
    <col min="11" max="11" width="30.85546875" customWidth="1"/>
    <col min="248" max="248" width="26.42578125" customWidth="1"/>
    <col min="249" max="257" width="9.42578125" customWidth="1"/>
    <col min="504" max="504" width="26.42578125" customWidth="1"/>
    <col min="505" max="513" width="9.42578125" customWidth="1"/>
    <col min="760" max="760" width="26.42578125" customWidth="1"/>
    <col min="761" max="769" width="9.42578125" customWidth="1"/>
    <col min="1016" max="1016" width="26.42578125" customWidth="1"/>
    <col min="1017" max="1025" width="9.42578125" customWidth="1"/>
    <col min="1272" max="1272" width="26.42578125" customWidth="1"/>
    <col min="1273" max="1281" width="9.42578125" customWidth="1"/>
    <col min="1528" max="1528" width="26.42578125" customWidth="1"/>
    <col min="1529" max="1537" width="9.42578125" customWidth="1"/>
    <col min="1784" max="1784" width="26.42578125" customWidth="1"/>
    <col min="1785" max="1793" width="9.42578125" customWidth="1"/>
    <col min="2040" max="2040" width="26.42578125" customWidth="1"/>
    <col min="2041" max="2049" width="9.42578125" customWidth="1"/>
    <col min="2296" max="2296" width="26.42578125" customWidth="1"/>
    <col min="2297" max="2305" width="9.42578125" customWidth="1"/>
    <col min="2552" max="2552" width="26.42578125" customWidth="1"/>
    <col min="2553" max="2561" width="9.42578125" customWidth="1"/>
    <col min="2808" max="2808" width="26.42578125" customWidth="1"/>
    <col min="2809" max="2817" width="9.42578125" customWidth="1"/>
    <col min="3064" max="3064" width="26.42578125" customWidth="1"/>
    <col min="3065" max="3073" width="9.42578125" customWidth="1"/>
    <col min="3320" max="3320" width="26.42578125" customWidth="1"/>
    <col min="3321" max="3329" width="9.42578125" customWidth="1"/>
    <col min="3576" max="3576" width="26.42578125" customWidth="1"/>
    <col min="3577" max="3585" width="9.42578125" customWidth="1"/>
    <col min="3832" max="3832" width="26.42578125" customWidth="1"/>
    <col min="3833" max="3841" width="9.42578125" customWidth="1"/>
    <col min="4088" max="4088" width="26.42578125" customWidth="1"/>
    <col min="4089" max="4097" width="9.42578125" customWidth="1"/>
    <col min="4344" max="4344" width="26.42578125" customWidth="1"/>
    <col min="4345" max="4353" width="9.42578125" customWidth="1"/>
    <col min="4600" max="4600" width="26.42578125" customWidth="1"/>
    <col min="4601" max="4609" width="9.42578125" customWidth="1"/>
    <col min="4856" max="4856" width="26.42578125" customWidth="1"/>
    <col min="4857" max="4865" width="9.42578125" customWidth="1"/>
    <col min="5112" max="5112" width="26.42578125" customWidth="1"/>
    <col min="5113" max="5121" width="9.42578125" customWidth="1"/>
    <col min="5368" max="5368" width="26.42578125" customWidth="1"/>
    <col min="5369" max="5377" width="9.42578125" customWidth="1"/>
    <col min="5624" max="5624" width="26.42578125" customWidth="1"/>
    <col min="5625" max="5633" width="9.42578125" customWidth="1"/>
    <col min="5880" max="5880" width="26.42578125" customWidth="1"/>
    <col min="5881" max="5889" width="9.42578125" customWidth="1"/>
    <col min="6136" max="6136" width="26.42578125" customWidth="1"/>
    <col min="6137" max="6145" width="9.42578125" customWidth="1"/>
    <col min="6392" max="6392" width="26.42578125" customWidth="1"/>
    <col min="6393" max="6401" width="9.42578125" customWidth="1"/>
    <col min="6648" max="6648" width="26.42578125" customWidth="1"/>
    <col min="6649" max="6657" width="9.42578125" customWidth="1"/>
    <col min="6904" max="6904" width="26.42578125" customWidth="1"/>
    <col min="6905" max="6913" width="9.42578125" customWidth="1"/>
    <col min="7160" max="7160" width="26.42578125" customWidth="1"/>
    <col min="7161" max="7169" width="9.42578125" customWidth="1"/>
    <col min="7416" max="7416" width="26.42578125" customWidth="1"/>
    <col min="7417" max="7425" width="9.42578125" customWidth="1"/>
    <col min="7672" max="7672" width="26.42578125" customWidth="1"/>
    <col min="7673" max="7681" width="9.42578125" customWidth="1"/>
    <col min="7928" max="7928" width="26.42578125" customWidth="1"/>
    <col min="7929" max="7937" width="9.42578125" customWidth="1"/>
    <col min="8184" max="8184" width="26.42578125" customWidth="1"/>
    <col min="8185" max="8193" width="9.42578125" customWidth="1"/>
    <col min="8440" max="8440" width="26.42578125" customWidth="1"/>
    <col min="8441" max="8449" width="9.42578125" customWidth="1"/>
    <col min="8696" max="8696" width="26.42578125" customWidth="1"/>
    <col min="8697" max="8705" width="9.42578125" customWidth="1"/>
    <col min="8952" max="8952" width="26.42578125" customWidth="1"/>
    <col min="8953" max="8961" width="9.42578125" customWidth="1"/>
    <col min="9208" max="9208" width="26.42578125" customWidth="1"/>
    <col min="9209" max="9217" width="9.42578125" customWidth="1"/>
    <col min="9464" max="9464" width="26.42578125" customWidth="1"/>
    <col min="9465" max="9473" width="9.42578125" customWidth="1"/>
    <col min="9720" max="9720" width="26.42578125" customWidth="1"/>
    <col min="9721" max="9729" width="9.42578125" customWidth="1"/>
    <col min="9976" max="9976" width="26.42578125" customWidth="1"/>
    <col min="9977" max="9985" width="9.42578125" customWidth="1"/>
    <col min="10232" max="10232" width="26.42578125" customWidth="1"/>
    <col min="10233" max="10241" width="9.42578125" customWidth="1"/>
    <col min="10488" max="10488" width="26.42578125" customWidth="1"/>
    <col min="10489" max="10497" width="9.42578125" customWidth="1"/>
    <col min="10744" max="10744" width="26.42578125" customWidth="1"/>
    <col min="10745" max="10753" width="9.42578125" customWidth="1"/>
    <col min="11000" max="11000" width="26.42578125" customWidth="1"/>
    <col min="11001" max="11009" width="9.42578125" customWidth="1"/>
    <col min="11256" max="11256" width="26.42578125" customWidth="1"/>
    <col min="11257" max="11265" width="9.42578125" customWidth="1"/>
    <col min="11512" max="11512" width="26.42578125" customWidth="1"/>
    <col min="11513" max="11521" width="9.42578125" customWidth="1"/>
    <col min="11768" max="11768" width="26.42578125" customWidth="1"/>
    <col min="11769" max="11777" width="9.42578125" customWidth="1"/>
    <col min="12024" max="12024" width="26.42578125" customWidth="1"/>
    <col min="12025" max="12033" width="9.42578125" customWidth="1"/>
    <col min="12280" max="12280" width="26.42578125" customWidth="1"/>
    <col min="12281" max="12289" width="9.42578125" customWidth="1"/>
    <col min="12536" max="12536" width="26.42578125" customWidth="1"/>
    <col min="12537" max="12545" width="9.42578125" customWidth="1"/>
    <col min="12792" max="12792" width="26.42578125" customWidth="1"/>
    <col min="12793" max="12801" width="9.42578125" customWidth="1"/>
    <col min="13048" max="13048" width="26.42578125" customWidth="1"/>
    <col min="13049" max="13057" width="9.42578125" customWidth="1"/>
    <col min="13304" max="13304" width="26.42578125" customWidth="1"/>
    <col min="13305" max="13313" width="9.42578125" customWidth="1"/>
    <col min="13560" max="13560" width="26.42578125" customWidth="1"/>
    <col min="13561" max="13569" width="9.42578125" customWidth="1"/>
    <col min="13816" max="13816" width="26.42578125" customWidth="1"/>
    <col min="13817" max="13825" width="9.42578125" customWidth="1"/>
    <col min="14072" max="14072" width="26.42578125" customWidth="1"/>
    <col min="14073" max="14081" width="9.42578125" customWidth="1"/>
    <col min="14328" max="14328" width="26.42578125" customWidth="1"/>
    <col min="14329" max="14337" width="9.42578125" customWidth="1"/>
    <col min="14584" max="14584" width="26.42578125" customWidth="1"/>
    <col min="14585" max="14593" width="9.42578125" customWidth="1"/>
    <col min="14840" max="14840" width="26.42578125" customWidth="1"/>
    <col min="14841" max="14849" width="9.42578125" customWidth="1"/>
    <col min="15096" max="15096" width="26.42578125" customWidth="1"/>
    <col min="15097" max="15105" width="9.42578125" customWidth="1"/>
    <col min="15352" max="15352" width="26.42578125" customWidth="1"/>
    <col min="15353" max="15361" width="9.42578125" customWidth="1"/>
    <col min="15608" max="15608" width="26.42578125" customWidth="1"/>
    <col min="15609" max="15617" width="9.42578125" customWidth="1"/>
    <col min="15864" max="15864" width="26.42578125" customWidth="1"/>
    <col min="15865" max="15873" width="9.42578125" customWidth="1"/>
    <col min="16120" max="16120" width="26.42578125" customWidth="1"/>
    <col min="16121" max="16129" width="9.42578125" customWidth="1"/>
  </cols>
  <sheetData>
    <row r="1" spans="1:11" ht="46.5" customHeight="1">
      <c r="A1" s="1091" t="s">
        <v>714</v>
      </c>
      <c r="B1" s="1091"/>
      <c r="C1" s="1091"/>
      <c r="D1" s="1091"/>
      <c r="E1" s="1091"/>
      <c r="F1" s="1091"/>
      <c r="G1" s="1091"/>
      <c r="H1" s="1091"/>
      <c r="I1" s="1091"/>
      <c r="J1" s="1091"/>
      <c r="K1" s="1091"/>
    </row>
    <row r="2" spans="1:11" ht="40.5" customHeight="1">
      <c r="A2" s="1091" t="s">
        <v>742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ht="18" customHeight="1" thickBot="1">
      <c r="A3" s="14" t="s">
        <v>626</v>
      </c>
      <c r="B3" s="136"/>
      <c r="C3" s="136"/>
      <c r="D3" s="136"/>
      <c r="E3" s="136"/>
      <c r="F3" s="136"/>
      <c r="G3" s="136"/>
      <c r="H3" s="136"/>
      <c r="I3" s="136"/>
      <c r="J3" s="136"/>
      <c r="K3" s="145" t="s">
        <v>196</v>
      </c>
    </row>
    <row r="4" spans="1:11" s="3" customFormat="1" ht="18.7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3" customFormat="1" ht="18.75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18.75" customHeight="1">
      <c r="A6" s="1045"/>
      <c r="B6" s="463" t="s">
        <v>235</v>
      </c>
      <c r="C6" s="463" t="s">
        <v>267</v>
      </c>
      <c r="D6" s="464" t="s">
        <v>241</v>
      </c>
      <c r="E6" s="463" t="s">
        <v>235</v>
      </c>
      <c r="F6" s="463" t="s">
        <v>267</v>
      </c>
      <c r="G6" s="464" t="s">
        <v>241</v>
      </c>
      <c r="H6" s="463" t="s">
        <v>235</v>
      </c>
      <c r="I6" s="463" t="s">
        <v>267</v>
      </c>
      <c r="J6" s="464" t="s">
        <v>241</v>
      </c>
      <c r="K6" s="1068"/>
    </row>
    <row r="7" spans="1:11" s="3" customFormat="1" ht="18.75" customHeight="1" thickBot="1">
      <c r="A7" s="1046"/>
      <c r="B7" s="465" t="s">
        <v>238</v>
      </c>
      <c r="C7" s="465" t="s">
        <v>239</v>
      </c>
      <c r="D7" s="465" t="s">
        <v>240</v>
      </c>
      <c r="E7" s="465" t="s">
        <v>238</v>
      </c>
      <c r="F7" s="465" t="s">
        <v>239</v>
      </c>
      <c r="G7" s="465" t="s">
        <v>240</v>
      </c>
      <c r="H7" s="465" t="s">
        <v>238</v>
      </c>
      <c r="I7" s="465" t="s">
        <v>239</v>
      </c>
      <c r="J7" s="465" t="s">
        <v>240</v>
      </c>
      <c r="K7" s="1069"/>
    </row>
    <row r="8" spans="1:11" ht="24.75" customHeight="1">
      <c r="A8" s="160" t="s">
        <v>9</v>
      </c>
      <c r="B8" s="161"/>
      <c r="C8" s="161"/>
      <c r="D8" s="161"/>
      <c r="E8" s="161"/>
      <c r="F8" s="161"/>
      <c r="G8" s="161"/>
      <c r="H8" s="161"/>
      <c r="I8" s="161"/>
      <c r="J8" s="161"/>
      <c r="K8" s="140" t="s">
        <v>164</v>
      </c>
    </row>
    <row r="9" spans="1:11" ht="24.75" customHeight="1">
      <c r="A9" s="399" t="s">
        <v>531</v>
      </c>
      <c r="B9" s="492">
        <v>26</v>
      </c>
      <c r="C9" s="492">
        <v>43</v>
      </c>
      <c r="D9" s="492">
        <v>69</v>
      </c>
      <c r="E9" s="492">
        <v>0</v>
      </c>
      <c r="F9" s="492">
        <v>0</v>
      </c>
      <c r="G9" s="492">
        <v>0</v>
      </c>
      <c r="H9" s="492">
        <f>E9+B9</f>
        <v>26</v>
      </c>
      <c r="I9" s="492">
        <f>F9+C9</f>
        <v>43</v>
      </c>
      <c r="J9" s="492">
        <f>SUM(H9:I9)</f>
        <v>69</v>
      </c>
      <c r="K9" s="27" t="s">
        <v>199</v>
      </c>
    </row>
    <row r="10" spans="1:11" ht="24.75" customHeight="1">
      <c r="A10" s="399" t="s">
        <v>21</v>
      </c>
      <c r="B10" s="492">
        <v>66</v>
      </c>
      <c r="C10" s="492">
        <v>67</v>
      </c>
      <c r="D10" s="492">
        <v>133</v>
      </c>
      <c r="E10" s="492">
        <v>0</v>
      </c>
      <c r="F10" s="492">
        <v>0</v>
      </c>
      <c r="G10" s="492">
        <v>0</v>
      </c>
      <c r="H10" s="492">
        <f t="shared" ref="H10:H16" si="0">E10+B10</f>
        <v>66</v>
      </c>
      <c r="I10" s="492">
        <f t="shared" ref="I10:I16" si="1">F10+C10</f>
        <v>67</v>
      </c>
      <c r="J10" s="492">
        <f t="shared" ref="J10:J16" si="2">SUM(H10:I10)</f>
        <v>133</v>
      </c>
      <c r="K10" s="27" t="s">
        <v>149</v>
      </c>
    </row>
    <row r="11" spans="1:11" ht="24.75" customHeight="1">
      <c r="A11" s="399" t="s">
        <v>22</v>
      </c>
      <c r="B11" s="492">
        <v>30</v>
      </c>
      <c r="C11" s="492">
        <v>32</v>
      </c>
      <c r="D11" s="492">
        <v>62</v>
      </c>
      <c r="E11" s="492">
        <v>0</v>
      </c>
      <c r="F11" s="492">
        <v>0</v>
      </c>
      <c r="G11" s="492">
        <v>0</v>
      </c>
      <c r="H11" s="492">
        <f t="shared" si="0"/>
        <v>30</v>
      </c>
      <c r="I11" s="492">
        <f t="shared" si="1"/>
        <v>32</v>
      </c>
      <c r="J11" s="492">
        <f t="shared" si="2"/>
        <v>62</v>
      </c>
      <c r="K11" s="27" t="s">
        <v>150</v>
      </c>
    </row>
    <row r="12" spans="1:11" ht="24.75" customHeight="1">
      <c r="A12" s="399" t="s">
        <v>285</v>
      </c>
      <c r="B12" s="492">
        <v>17</v>
      </c>
      <c r="C12" s="492">
        <v>37</v>
      </c>
      <c r="D12" s="492">
        <v>54</v>
      </c>
      <c r="E12" s="492">
        <v>0</v>
      </c>
      <c r="F12" s="492">
        <v>0</v>
      </c>
      <c r="G12" s="492">
        <v>0</v>
      </c>
      <c r="H12" s="492">
        <f t="shared" si="0"/>
        <v>17</v>
      </c>
      <c r="I12" s="492">
        <f t="shared" si="1"/>
        <v>37</v>
      </c>
      <c r="J12" s="492">
        <f t="shared" si="2"/>
        <v>54</v>
      </c>
      <c r="K12" s="27" t="s">
        <v>447</v>
      </c>
    </row>
    <row r="13" spans="1:11" ht="24.75" customHeight="1">
      <c r="A13" s="399" t="s">
        <v>68</v>
      </c>
      <c r="B13" s="492">
        <v>29</v>
      </c>
      <c r="C13" s="492">
        <v>55</v>
      </c>
      <c r="D13" s="492">
        <v>84</v>
      </c>
      <c r="E13" s="492">
        <v>0</v>
      </c>
      <c r="F13" s="492">
        <v>0</v>
      </c>
      <c r="G13" s="492">
        <v>0</v>
      </c>
      <c r="H13" s="492">
        <f t="shared" si="0"/>
        <v>29</v>
      </c>
      <c r="I13" s="492">
        <f t="shared" si="1"/>
        <v>55</v>
      </c>
      <c r="J13" s="492">
        <f t="shared" si="2"/>
        <v>84</v>
      </c>
      <c r="K13" s="438" t="s">
        <v>555</v>
      </c>
    </row>
    <row r="14" spans="1:11" ht="24.75" customHeight="1">
      <c r="A14" s="399" t="s">
        <v>77</v>
      </c>
      <c r="B14" s="492">
        <v>46</v>
      </c>
      <c r="C14" s="492">
        <v>43</v>
      </c>
      <c r="D14" s="492">
        <v>89</v>
      </c>
      <c r="E14" s="492">
        <v>0</v>
      </c>
      <c r="F14" s="492">
        <v>0</v>
      </c>
      <c r="G14" s="492">
        <v>0</v>
      </c>
      <c r="H14" s="492">
        <f t="shared" si="0"/>
        <v>46</v>
      </c>
      <c r="I14" s="492">
        <f t="shared" si="1"/>
        <v>43</v>
      </c>
      <c r="J14" s="492">
        <f t="shared" si="2"/>
        <v>89</v>
      </c>
      <c r="K14" s="27" t="s">
        <v>521</v>
      </c>
    </row>
    <row r="15" spans="1:11" ht="24.75" customHeight="1" thickBot="1">
      <c r="A15" s="144" t="s">
        <v>11</v>
      </c>
      <c r="B15" s="492">
        <f t="shared" ref="B15:G15" si="3">SUM(B9:B14)</f>
        <v>214</v>
      </c>
      <c r="C15" s="492">
        <f t="shared" si="3"/>
        <v>277</v>
      </c>
      <c r="D15" s="492">
        <f t="shared" si="3"/>
        <v>491</v>
      </c>
      <c r="E15" s="492">
        <f t="shared" si="3"/>
        <v>0</v>
      </c>
      <c r="F15" s="492">
        <f t="shared" si="3"/>
        <v>0</v>
      </c>
      <c r="G15" s="492">
        <f t="shared" si="3"/>
        <v>0</v>
      </c>
      <c r="H15" s="492">
        <f t="shared" si="0"/>
        <v>214</v>
      </c>
      <c r="I15" s="492">
        <f t="shared" si="1"/>
        <v>277</v>
      </c>
      <c r="J15" s="492">
        <f t="shared" si="2"/>
        <v>491</v>
      </c>
      <c r="K15" s="320" t="s">
        <v>161</v>
      </c>
    </row>
    <row r="16" spans="1:11" ht="24.75" customHeight="1" thickBot="1">
      <c r="A16" s="25" t="s">
        <v>78</v>
      </c>
      <c r="B16" s="480">
        <f>SUM(B15)</f>
        <v>214</v>
      </c>
      <c r="C16" s="480">
        <f>SUM(C15)</f>
        <v>277</v>
      </c>
      <c r="D16" s="480">
        <f>SUM(D15)</f>
        <v>491</v>
      </c>
      <c r="E16" s="480">
        <v>0</v>
      </c>
      <c r="F16" s="480">
        <v>0</v>
      </c>
      <c r="G16" s="480">
        <v>0</v>
      </c>
      <c r="H16" s="480">
        <f t="shared" si="0"/>
        <v>214</v>
      </c>
      <c r="I16" s="480">
        <f t="shared" si="1"/>
        <v>277</v>
      </c>
      <c r="J16" s="480">
        <f t="shared" si="2"/>
        <v>491</v>
      </c>
      <c r="K16" s="397" t="s">
        <v>512</v>
      </c>
    </row>
    <row r="17" spans="5:5" ht="13.5" thickTop="1"/>
    <row r="31" spans="5:5">
      <c r="E31" t="s">
        <v>267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C9900"/>
  </sheetPr>
  <dimension ref="A1:K54"/>
  <sheetViews>
    <sheetView rightToLeft="1" view="pageBreakPreview" zoomScale="80" zoomScaleNormal="60" zoomScaleSheetLayoutView="80" workbookViewId="0">
      <selection activeCell="J26" sqref="J26:J27"/>
    </sheetView>
  </sheetViews>
  <sheetFormatPr defaultRowHeight="18.75"/>
  <cols>
    <col min="1" max="1" width="32" style="431" customWidth="1"/>
    <col min="2" max="10" width="10" style="431" customWidth="1"/>
    <col min="11" max="11" width="38" style="431" customWidth="1"/>
    <col min="12" max="217" width="9.140625" style="431"/>
    <col min="218" max="218" width="27.28515625" style="431" customWidth="1"/>
    <col min="219" max="230" width="10.28515625" style="431" customWidth="1"/>
    <col min="231" max="473" width="9.140625" style="431"/>
    <col min="474" max="474" width="27.28515625" style="431" customWidth="1"/>
    <col min="475" max="486" width="10.28515625" style="431" customWidth="1"/>
    <col min="487" max="729" width="9.140625" style="431"/>
    <col min="730" max="730" width="27.28515625" style="431" customWidth="1"/>
    <col min="731" max="742" width="10.28515625" style="431" customWidth="1"/>
    <col min="743" max="985" width="9.140625" style="431"/>
    <col min="986" max="986" width="27.28515625" style="431" customWidth="1"/>
    <col min="987" max="998" width="10.28515625" style="431" customWidth="1"/>
    <col min="999" max="1241" width="9.140625" style="431"/>
    <col min="1242" max="1242" width="27.28515625" style="431" customWidth="1"/>
    <col min="1243" max="1254" width="10.28515625" style="431" customWidth="1"/>
    <col min="1255" max="1497" width="9.140625" style="431"/>
    <col min="1498" max="1498" width="27.28515625" style="431" customWidth="1"/>
    <col min="1499" max="1510" width="10.28515625" style="431" customWidth="1"/>
    <col min="1511" max="1753" width="9.140625" style="431"/>
    <col min="1754" max="1754" width="27.28515625" style="431" customWidth="1"/>
    <col min="1755" max="1766" width="10.28515625" style="431" customWidth="1"/>
    <col min="1767" max="2009" width="9.140625" style="431"/>
    <col min="2010" max="2010" width="27.28515625" style="431" customWidth="1"/>
    <col min="2011" max="2022" width="10.28515625" style="431" customWidth="1"/>
    <col min="2023" max="2265" width="9.140625" style="431"/>
    <col min="2266" max="2266" width="27.28515625" style="431" customWidth="1"/>
    <col min="2267" max="2278" width="10.28515625" style="431" customWidth="1"/>
    <col min="2279" max="2521" width="9.140625" style="431"/>
    <col min="2522" max="2522" width="27.28515625" style="431" customWidth="1"/>
    <col min="2523" max="2534" width="10.28515625" style="431" customWidth="1"/>
    <col min="2535" max="2777" width="9.140625" style="431"/>
    <col min="2778" max="2778" width="27.28515625" style="431" customWidth="1"/>
    <col min="2779" max="2790" width="10.28515625" style="431" customWidth="1"/>
    <col min="2791" max="3033" width="9.140625" style="431"/>
    <col min="3034" max="3034" width="27.28515625" style="431" customWidth="1"/>
    <col min="3035" max="3046" width="10.28515625" style="431" customWidth="1"/>
    <col min="3047" max="3289" width="9.140625" style="431"/>
    <col min="3290" max="3290" width="27.28515625" style="431" customWidth="1"/>
    <col min="3291" max="3302" width="10.28515625" style="431" customWidth="1"/>
    <col min="3303" max="3545" width="9.140625" style="431"/>
    <col min="3546" max="3546" width="27.28515625" style="431" customWidth="1"/>
    <col min="3547" max="3558" width="10.28515625" style="431" customWidth="1"/>
    <col min="3559" max="3801" width="9.140625" style="431"/>
    <col min="3802" max="3802" width="27.28515625" style="431" customWidth="1"/>
    <col min="3803" max="3814" width="10.28515625" style="431" customWidth="1"/>
    <col min="3815" max="4057" width="9.140625" style="431"/>
    <col min="4058" max="4058" width="27.28515625" style="431" customWidth="1"/>
    <col min="4059" max="4070" width="10.28515625" style="431" customWidth="1"/>
    <col min="4071" max="4313" width="9.140625" style="431"/>
    <col min="4314" max="4314" width="27.28515625" style="431" customWidth="1"/>
    <col min="4315" max="4326" width="10.28515625" style="431" customWidth="1"/>
    <col min="4327" max="4569" width="9.140625" style="431"/>
    <col min="4570" max="4570" width="27.28515625" style="431" customWidth="1"/>
    <col min="4571" max="4582" width="10.28515625" style="431" customWidth="1"/>
    <col min="4583" max="4825" width="9.140625" style="431"/>
    <col min="4826" max="4826" width="27.28515625" style="431" customWidth="1"/>
    <col min="4827" max="4838" width="10.28515625" style="431" customWidth="1"/>
    <col min="4839" max="5081" width="9.140625" style="431"/>
    <col min="5082" max="5082" width="27.28515625" style="431" customWidth="1"/>
    <col min="5083" max="5094" width="10.28515625" style="431" customWidth="1"/>
    <col min="5095" max="5337" width="9.140625" style="431"/>
    <col min="5338" max="5338" width="27.28515625" style="431" customWidth="1"/>
    <col min="5339" max="5350" width="10.28515625" style="431" customWidth="1"/>
    <col min="5351" max="5593" width="9.140625" style="431"/>
    <col min="5594" max="5594" width="27.28515625" style="431" customWidth="1"/>
    <col min="5595" max="5606" width="10.28515625" style="431" customWidth="1"/>
    <col min="5607" max="5849" width="9.140625" style="431"/>
    <col min="5850" max="5850" width="27.28515625" style="431" customWidth="1"/>
    <col min="5851" max="5862" width="10.28515625" style="431" customWidth="1"/>
    <col min="5863" max="6105" width="9.140625" style="431"/>
    <col min="6106" max="6106" width="27.28515625" style="431" customWidth="1"/>
    <col min="6107" max="6118" width="10.28515625" style="431" customWidth="1"/>
    <col min="6119" max="6361" width="9.140625" style="431"/>
    <col min="6362" max="6362" width="27.28515625" style="431" customWidth="1"/>
    <col min="6363" max="6374" width="10.28515625" style="431" customWidth="1"/>
    <col min="6375" max="6617" width="9.140625" style="431"/>
    <col min="6618" max="6618" width="27.28515625" style="431" customWidth="1"/>
    <col min="6619" max="6630" width="10.28515625" style="431" customWidth="1"/>
    <col min="6631" max="6873" width="9.140625" style="431"/>
    <col min="6874" max="6874" width="27.28515625" style="431" customWidth="1"/>
    <col min="6875" max="6886" width="10.28515625" style="431" customWidth="1"/>
    <col min="6887" max="7129" width="9.140625" style="431"/>
    <col min="7130" max="7130" width="27.28515625" style="431" customWidth="1"/>
    <col min="7131" max="7142" width="10.28515625" style="431" customWidth="1"/>
    <col min="7143" max="7385" width="9.140625" style="431"/>
    <col min="7386" max="7386" width="27.28515625" style="431" customWidth="1"/>
    <col min="7387" max="7398" width="10.28515625" style="431" customWidth="1"/>
    <col min="7399" max="7641" width="9.140625" style="431"/>
    <col min="7642" max="7642" width="27.28515625" style="431" customWidth="1"/>
    <col min="7643" max="7654" width="10.28515625" style="431" customWidth="1"/>
    <col min="7655" max="7897" width="9.140625" style="431"/>
    <col min="7898" max="7898" width="27.28515625" style="431" customWidth="1"/>
    <col min="7899" max="7910" width="10.28515625" style="431" customWidth="1"/>
    <col min="7911" max="8153" width="9.140625" style="431"/>
    <col min="8154" max="8154" width="27.28515625" style="431" customWidth="1"/>
    <col min="8155" max="8166" width="10.28515625" style="431" customWidth="1"/>
    <col min="8167" max="8409" width="9.140625" style="431"/>
    <col min="8410" max="8410" width="27.28515625" style="431" customWidth="1"/>
    <col min="8411" max="8422" width="10.28515625" style="431" customWidth="1"/>
    <col min="8423" max="8665" width="9.140625" style="431"/>
    <col min="8666" max="8666" width="27.28515625" style="431" customWidth="1"/>
    <col min="8667" max="8678" width="10.28515625" style="431" customWidth="1"/>
    <col min="8679" max="8921" width="9.140625" style="431"/>
    <col min="8922" max="8922" width="27.28515625" style="431" customWidth="1"/>
    <col min="8923" max="8934" width="10.28515625" style="431" customWidth="1"/>
    <col min="8935" max="9177" width="9.140625" style="431"/>
    <col min="9178" max="9178" width="27.28515625" style="431" customWidth="1"/>
    <col min="9179" max="9190" width="10.28515625" style="431" customWidth="1"/>
    <col min="9191" max="9433" width="9.140625" style="431"/>
    <col min="9434" max="9434" width="27.28515625" style="431" customWidth="1"/>
    <col min="9435" max="9446" width="10.28515625" style="431" customWidth="1"/>
    <col min="9447" max="9689" width="9.140625" style="431"/>
    <col min="9690" max="9690" width="27.28515625" style="431" customWidth="1"/>
    <col min="9691" max="9702" width="10.28515625" style="431" customWidth="1"/>
    <col min="9703" max="9945" width="9.140625" style="431"/>
    <col min="9946" max="9946" width="27.28515625" style="431" customWidth="1"/>
    <col min="9947" max="9958" width="10.28515625" style="431" customWidth="1"/>
    <col min="9959" max="10201" width="9.140625" style="431"/>
    <col min="10202" max="10202" width="27.28515625" style="431" customWidth="1"/>
    <col min="10203" max="10214" width="10.28515625" style="431" customWidth="1"/>
    <col min="10215" max="10457" width="9.140625" style="431"/>
    <col min="10458" max="10458" width="27.28515625" style="431" customWidth="1"/>
    <col min="10459" max="10470" width="10.28515625" style="431" customWidth="1"/>
    <col min="10471" max="10713" width="9.140625" style="431"/>
    <col min="10714" max="10714" width="27.28515625" style="431" customWidth="1"/>
    <col min="10715" max="10726" width="10.28515625" style="431" customWidth="1"/>
    <col min="10727" max="10969" width="9.140625" style="431"/>
    <col min="10970" max="10970" width="27.28515625" style="431" customWidth="1"/>
    <col min="10971" max="10982" width="10.28515625" style="431" customWidth="1"/>
    <col min="10983" max="11225" width="9.140625" style="431"/>
    <col min="11226" max="11226" width="27.28515625" style="431" customWidth="1"/>
    <col min="11227" max="11238" width="10.28515625" style="431" customWidth="1"/>
    <col min="11239" max="11481" width="9.140625" style="431"/>
    <col min="11482" max="11482" width="27.28515625" style="431" customWidth="1"/>
    <col min="11483" max="11494" width="10.28515625" style="431" customWidth="1"/>
    <col min="11495" max="11737" width="9.140625" style="431"/>
    <col min="11738" max="11738" width="27.28515625" style="431" customWidth="1"/>
    <col min="11739" max="11750" width="10.28515625" style="431" customWidth="1"/>
    <col min="11751" max="11993" width="9.140625" style="431"/>
    <col min="11994" max="11994" width="27.28515625" style="431" customWidth="1"/>
    <col min="11995" max="12006" width="10.28515625" style="431" customWidth="1"/>
    <col min="12007" max="12249" width="9.140625" style="431"/>
    <col min="12250" max="12250" width="27.28515625" style="431" customWidth="1"/>
    <col min="12251" max="12262" width="10.28515625" style="431" customWidth="1"/>
    <col min="12263" max="12505" width="9.140625" style="431"/>
    <col min="12506" max="12506" width="27.28515625" style="431" customWidth="1"/>
    <col min="12507" max="12518" width="10.28515625" style="431" customWidth="1"/>
    <col min="12519" max="12761" width="9.140625" style="431"/>
    <col min="12762" max="12762" width="27.28515625" style="431" customWidth="1"/>
    <col min="12763" max="12774" width="10.28515625" style="431" customWidth="1"/>
    <col min="12775" max="13017" width="9.140625" style="431"/>
    <col min="13018" max="13018" width="27.28515625" style="431" customWidth="1"/>
    <col min="13019" max="13030" width="10.28515625" style="431" customWidth="1"/>
    <col min="13031" max="13273" width="9.140625" style="431"/>
    <col min="13274" max="13274" width="27.28515625" style="431" customWidth="1"/>
    <col min="13275" max="13286" width="10.28515625" style="431" customWidth="1"/>
    <col min="13287" max="13529" width="9.140625" style="431"/>
    <col min="13530" max="13530" width="27.28515625" style="431" customWidth="1"/>
    <col min="13531" max="13542" width="10.28515625" style="431" customWidth="1"/>
    <col min="13543" max="13785" width="9.140625" style="431"/>
    <col min="13786" max="13786" width="27.28515625" style="431" customWidth="1"/>
    <col min="13787" max="13798" width="10.28515625" style="431" customWidth="1"/>
    <col min="13799" max="14041" width="9.140625" style="431"/>
    <col min="14042" max="14042" width="27.28515625" style="431" customWidth="1"/>
    <col min="14043" max="14054" width="10.28515625" style="431" customWidth="1"/>
    <col min="14055" max="14297" width="9.140625" style="431"/>
    <col min="14298" max="14298" width="27.28515625" style="431" customWidth="1"/>
    <col min="14299" max="14310" width="10.28515625" style="431" customWidth="1"/>
    <col min="14311" max="14553" width="9.140625" style="431"/>
    <col min="14554" max="14554" width="27.28515625" style="431" customWidth="1"/>
    <col min="14555" max="14566" width="10.28515625" style="431" customWidth="1"/>
    <col min="14567" max="14809" width="9.140625" style="431"/>
    <col min="14810" max="14810" width="27.28515625" style="431" customWidth="1"/>
    <col min="14811" max="14822" width="10.28515625" style="431" customWidth="1"/>
    <col min="14823" max="15065" width="9.140625" style="431"/>
    <col min="15066" max="15066" width="27.28515625" style="431" customWidth="1"/>
    <col min="15067" max="15078" width="10.28515625" style="431" customWidth="1"/>
    <col min="15079" max="15321" width="9.140625" style="431"/>
    <col min="15322" max="15322" width="27.28515625" style="431" customWidth="1"/>
    <col min="15323" max="15334" width="10.28515625" style="431" customWidth="1"/>
    <col min="15335" max="15577" width="9.140625" style="431"/>
    <col min="15578" max="15578" width="27.28515625" style="431" customWidth="1"/>
    <col min="15579" max="15590" width="10.28515625" style="431" customWidth="1"/>
    <col min="15591" max="15833" width="9.140625" style="431"/>
    <col min="15834" max="15834" width="27.28515625" style="431" customWidth="1"/>
    <col min="15835" max="15846" width="10.28515625" style="431" customWidth="1"/>
    <col min="15847" max="16089" width="9.140625" style="431"/>
    <col min="16090" max="16090" width="27.28515625" style="431" customWidth="1"/>
    <col min="16091" max="16102" width="10.28515625" style="431" customWidth="1"/>
    <col min="16103" max="16384" width="9.140625" style="431"/>
  </cols>
  <sheetData>
    <row r="1" spans="1:11" s="423" customFormat="1" ht="21.75" customHeight="1">
      <c r="A1" s="1098" t="s">
        <v>715</v>
      </c>
      <c r="B1" s="1098"/>
      <c r="C1" s="1098"/>
      <c r="D1" s="1098"/>
      <c r="E1" s="1098"/>
      <c r="F1" s="1098"/>
      <c r="G1" s="1098"/>
      <c r="H1" s="1098"/>
      <c r="I1" s="1098"/>
      <c r="J1" s="1098"/>
      <c r="K1" s="1098"/>
    </row>
    <row r="2" spans="1:11" s="423" customFormat="1" ht="39.75" customHeight="1">
      <c r="A2" s="1099" t="s">
        <v>741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</row>
    <row r="3" spans="1:11" s="423" customFormat="1" ht="20.25" customHeight="1" thickBot="1">
      <c r="A3" s="424" t="s">
        <v>809</v>
      </c>
      <c r="B3" s="425"/>
      <c r="C3" s="425"/>
      <c r="D3" s="425"/>
      <c r="E3" s="425"/>
      <c r="F3" s="425"/>
      <c r="G3" s="425"/>
      <c r="H3" s="425"/>
      <c r="I3" s="425"/>
      <c r="J3" s="425"/>
      <c r="K3" s="426" t="s">
        <v>810</v>
      </c>
    </row>
    <row r="4" spans="1:11" s="427" customFormat="1" ht="15.75" customHeight="1" thickTop="1">
      <c r="A4" s="1072" t="s">
        <v>14</v>
      </c>
      <c r="B4" s="1072" t="s">
        <v>6</v>
      </c>
      <c r="C4" s="1072"/>
      <c r="D4" s="1072"/>
      <c r="E4" s="1072" t="s">
        <v>7</v>
      </c>
      <c r="F4" s="1072"/>
      <c r="G4" s="1072"/>
      <c r="H4" s="1072" t="s">
        <v>234</v>
      </c>
      <c r="I4" s="1072"/>
      <c r="J4" s="1072"/>
      <c r="K4" s="1073" t="s">
        <v>163</v>
      </c>
    </row>
    <row r="5" spans="1:11" s="427" customFormat="1" ht="14.25" customHeight="1">
      <c r="A5" s="1028"/>
      <c r="B5" s="1028" t="s">
        <v>441</v>
      </c>
      <c r="C5" s="1028"/>
      <c r="D5" s="1028"/>
      <c r="E5" s="1028" t="s">
        <v>127</v>
      </c>
      <c r="F5" s="1028"/>
      <c r="G5" s="1028"/>
      <c r="H5" s="1028" t="s">
        <v>128</v>
      </c>
      <c r="I5" s="1028"/>
      <c r="J5" s="1028"/>
      <c r="K5" s="1074"/>
    </row>
    <row r="6" spans="1:11" s="427" customFormat="1" ht="18" customHeight="1">
      <c r="A6" s="1028"/>
      <c r="B6" s="458" t="s">
        <v>235</v>
      </c>
      <c r="C6" s="458" t="s">
        <v>267</v>
      </c>
      <c r="D6" s="469" t="s">
        <v>241</v>
      </c>
      <c r="E6" s="458" t="s">
        <v>235</v>
      </c>
      <c r="F6" s="458" t="s">
        <v>267</v>
      </c>
      <c r="G6" s="469" t="s">
        <v>241</v>
      </c>
      <c r="H6" s="458" t="s">
        <v>235</v>
      </c>
      <c r="I6" s="458" t="s">
        <v>267</v>
      </c>
      <c r="J6" s="469" t="s">
        <v>241</v>
      </c>
      <c r="K6" s="1074"/>
    </row>
    <row r="7" spans="1:11" s="427" customFormat="1" ht="18" customHeight="1" thickBot="1">
      <c r="A7" s="1029"/>
      <c r="B7" s="466" t="s">
        <v>238</v>
      </c>
      <c r="C7" s="466" t="s">
        <v>239</v>
      </c>
      <c r="D7" s="466" t="s">
        <v>240</v>
      </c>
      <c r="E7" s="466" t="s">
        <v>238</v>
      </c>
      <c r="F7" s="466" t="s">
        <v>239</v>
      </c>
      <c r="G7" s="466" t="s">
        <v>240</v>
      </c>
      <c r="H7" s="466" t="s">
        <v>238</v>
      </c>
      <c r="I7" s="466" t="s">
        <v>239</v>
      </c>
      <c r="J7" s="466" t="s">
        <v>240</v>
      </c>
      <c r="K7" s="1075"/>
    </row>
    <row r="8" spans="1:11" ht="16.5" customHeight="1">
      <c r="A8" s="428" t="s">
        <v>9</v>
      </c>
      <c r="B8" s="429"/>
      <c r="C8" s="429"/>
      <c r="D8" s="429"/>
      <c r="E8" s="429"/>
      <c r="F8" s="429"/>
      <c r="G8" s="429"/>
      <c r="H8" s="429"/>
      <c r="I8" s="429"/>
      <c r="J8" s="429"/>
      <c r="K8" s="430" t="s">
        <v>164</v>
      </c>
    </row>
    <row r="9" spans="1:11" ht="18" customHeight="1">
      <c r="A9" s="399" t="s">
        <v>299</v>
      </c>
      <c r="B9" s="492">
        <v>18</v>
      </c>
      <c r="C9" s="492">
        <v>37</v>
      </c>
      <c r="D9" s="492">
        <v>55</v>
      </c>
      <c r="E9" s="492">
        <v>0</v>
      </c>
      <c r="F9" s="492">
        <v>0</v>
      </c>
      <c r="G9" s="492">
        <v>0</v>
      </c>
      <c r="H9" s="492">
        <f>E9+B9</f>
        <v>18</v>
      </c>
      <c r="I9" s="492">
        <f>F9+C9</f>
        <v>37</v>
      </c>
      <c r="J9" s="492">
        <f>G9+D9</f>
        <v>55</v>
      </c>
      <c r="K9" s="27" t="s">
        <v>172</v>
      </c>
    </row>
    <row r="10" spans="1:11" ht="21" customHeight="1">
      <c r="A10" s="399" t="s">
        <v>20</v>
      </c>
      <c r="B10" s="492">
        <v>77</v>
      </c>
      <c r="C10" s="492">
        <v>134</v>
      </c>
      <c r="D10" s="492">
        <v>211</v>
      </c>
      <c r="E10" s="492">
        <v>0</v>
      </c>
      <c r="F10" s="492">
        <v>0</v>
      </c>
      <c r="G10" s="492">
        <v>0</v>
      </c>
      <c r="H10" s="492">
        <f t="shared" ref="H10:H23" si="0">E10+B10</f>
        <v>77</v>
      </c>
      <c r="I10" s="492">
        <f t="shared" ref="I10:I23" si="1">F10+C10</f>
        <v>134</v>
      </c>
      <c r="J10" s="492">
        <f t="shared" ref="J10:J23" si="2">G10+D10</f>
        <v>211</v>
      </c>
      <c r="K10" s="27" t="s">
        <v>147</v>
      </c>
    </row>
    <row r="11" spans="1:11" ht="18.75" customHeight="1">
      <c r="A11" s="399" t="s">
        <v>21</v>
      </c>
      <c r="B11" s="492">
        <v>71</v>
      </c>
      <c r="C11" s="492">
        <v>52</v>
      </c>
      <c r="D11" s="492">
        <v>123</v>
      </c>
      <c r="E11" s="492">
        <v>0</v>
      </c>
      <c r="F11" s="492">
        <v>0</v>
      </c>
      <c r="G11" s="492">
        <v>0</v>
      </c>
      <c r="H11" s="492">
        <f t="shared" si="0"/>
        <v>71</v>
      </c>
      <c r="I11" s="492">
        <f t="shared" si="1"/>
        <v>52</v>
      </c>
      <c r="J11" s="492">
        <f t="shared" si="2"/>
        <v>123</v>
      </c>
      <c r="K11" s="27" t="s">
        <v>149</v>
      </c>
    </row>
    <row r="12" spans="1:11" ht="21" customHeight="1">
      <c r="A12" s="399" t="s">
        <v>22</v>
      </c>
      <c r="B12" s="492">
        <v>11</v>
      </c>
      <c r="C12" s="492">
        <v>19</v>
      </c>
      <c r="D12" s="492">
        <v>30</v>
      </c>
      <c r="E12" s="492">
        <v>0</v>
      </c>
      <c r="F12" s="492">
        <v>0</v>
      </c>
      <c r="G12" s="492">
        <v>0</v>
      </c>
      <c r="H12" s="492">
        <f t="shared" si="0"/>
        <v>11</v>
      </c>
      <c r="I12" s="492">
        <f t="shared" si="1"/>
        <v>19</v>
      </c>
      <c r="J12" s="492">
        <f t="shared" si="2"/>
        <v>30</v>
      </c>
      <c r="K12" s="27" t="s">
        <v>150</v>
      </c>
    </row>
    <row r="13" spans="1:11" ht="17.25" customHeight="1">
      <c r="A13" s="399" t="s">
        <v>23</v>
      </c>
      <c r="B13" s="492">
        <v>80</v>
      </c>
      <c r="C13" s="492">
        <v>153</v>
      </c>
      <c r="D13" s="492">
        <v>233</v>
      </c>
      <c r="E13" s="492">
        <v>0</v>
      </c>
      <c r="F13" s="492">
        <v>0</v>
      </c>
      <c r="G13" s="492">
        <v>0</v>
      </c>
      <c r="H13" s="492">
        <f t="shared" si="0"/>
        <v>80</v>
      </c>
      <c r="I13" s="492">
        <f t="shared" si="1"/>
        <v>153</v>
      </c>
      <c r="J13" s="492">
        <f t="shared" si="2"/>
        <v>233</v>
      </c>
      <c r="K13" s="27" t="s">
        <v>151</v>
      </c>
    </row>
    <row r="14" spans="1:11" ht="21" customHeight="1">
      <c r="A14" s="399" t="s">
        <v>24</v>
      </c>
      <c r="B14" s="492">
        <v>61</v>
      </c>
      <c r="C14" s="492">
        <v>60</v>
      </c>
      <c r="D14" s="492">
        <v>121</v>
      </c>
      <c r="E14" s="492">
        <v>0</v>
      </c>
      <c r="F14" s="492">
        <v>0</v>
      </c>
      <c r="G14" s="492">
        <v>0</v>
      </c>
      <c r="H14" s="492">
        <f t="shared" si="0"/>
        <v>61</v>
      </c>
      <c r="I14" s="492">
        <f t="shared" si="1"/>
        <v>60</v>
      </c>
      <c r="J14" s="492">
        <f t="shared" si="2"/>
        <v>121</v>
      </c>
      <c r="K14" s="27" t="s">
        <v>166</v>
      </c>
    </row>
    <row r="15" spans="1:11" ht="21" customHeight="1">
      <c r="A15" s="399" t="s">
        <v>2</v>
      </c>
      <c r="B15" s="492">
        <v>197</v>
      </c>
      <c r="C15" s="492">
        <v>478</v>
      </c>
      <c r="D15" s="492">
        <v>675</v>
      </c>
      <c r="E15" s="492">
        <v>0</v>
      </c>
      <c r="F15" s="492">
        <v>0</v>
      </c>
      <c r="G15" s="492">
        <v>0</v>
      </c>
      <c r="H15" s="492">
        <f t="shared" si="0"/>
        <v>197</v>
      </c>
      <c r="I15" s="492">
        <f t="shared" si="1"/>
        <v>478</v>
      </c>
      <c r="J15" s="492">
        <f t="shared" si="2"/>
        <v>675</v>
      </c>
      <c r="K15" s="27" t="s">
        <v>649</v>
      </c>
    </row>
    <row r="16" spans="1:11" ht="21" customHeight="1">
      <c r="A16" s="399" t="s">
        <v>54</v>
      </c>
      <c r="B16" s="492">
        <v>68</v>
      </c>
      <c r="C16" s="492">
        <v>96</v>
      </c>
      <c r="D16" s="492">
        <v>164</v>
      </c>
      <c r="E16" s="492">
        <v>0</v>
      </c>
      <c r="F16" s="492">
        <v>0</v>
      </c>
      <c r="G16" s="492">
        <v>0</v>
      </c>
      <c r="H16" s="492">
        <f t="shared" si="0"/>
        <v>68</v>
      </c>
      <c r="I16" s="492">
        <f t="shared" si="1"/>
        <v>96</v>
      </c>
      <c r="J16" s="492">
        <f t="shared" si="2"/>
        <v>164</v>
      </c>
      <c r="K16" s="27" t="s">
        <v>648</v>
      </c>
    </row>
    <row r="17" spans="1:11" s="474" customFormat="1" ht="21" hidden="1" customHeight="1">
      <c r="A17" s="399" t="s">
        <v>550</v>
      </c>
      <c r="B17" s="492">
        <v>0</v>
      </c>
      <c r="C17" s="492">
        <v>0</v>
      </c>
      <c r="D17" s="492">
        <v>0</v>
      </c>
      <c r="E17" s="492">
        <v>0</v>
      </c>
      <c r="F17" s="492">
        <v>0</v>
      </c>
      <c r="G17" s="492">
        <v>0</v>
      </c>
      <c r="H17" s="492">
        <f>E17+B17</f>
        <v>0</v>
      </c>
      <c r="I17" s="492">
        <f>F17+C17</f>
        <v>0</v>
      </c>
      <c r="J17" s="492">
        <f>G17+D17</f>
        <v>0</v>
      </c>
      <c r="K17" s="27" t="s">
        <v>552</v>
      </c>
    </row>
    <row r="18" spans="1:11" ht="18.75" customHeight="1">
      <c r="A18" s="399" t="s">
        <v>4</v>
      </c>
      <c r="B18" s="492">
        <v>274</v>
      </c>
      <c r="C18" s="492">
        <v>309</v>
      </c>
      <c r="D18" s="492">
        <v>583</v>
      </c>
      <c r="E18" s="492">
        <v>0</v>
      </c>
      <c r="F18" s="492">
        <v>0</v>
      </c>
      <c r="G18" s="492">
        <v>0</v>
      </c>
      <c r="H18" s="492">
        <f t="shared" si="0"/>
        <v>274</v>
      </c>
      <c r="I18" s="492">
        <f t="shared" si="1"/>
        <v>309</v>
      </c>
      <c r="J18" s="492">
        <f t="shared" si="2"/>
        <v>583</v>
      </c>
      <c r="K18" s="27" t="s">
        <v>190</v>
      </c>
    </row>
    <row r="19" spans="1:11" ht="21" customHeight="1">
      <c r="A19" s="399" t="s">
        <v>551</v>
      </c>
      <c r="B19" s="492">
        <v>190</v>
      </c>
      <c r="C19" s="492">
        <v>74</v>
      </c>
      <c r="D19" s="492">
        <v>264</v>
      </c>
      <c r="E19" s="492">
        <v>0</v>
      </c>
      <c r="F19" s="492">
        <v>0</v>
      </c>
      <c r="G19" s="492">
        <v>0</v>
      </c>
      <c r="H19" s="492">
        <f t="shared" si="0"/>
        <v>190</v>
      </c>
      <c r="I19" s="492">
        <f t="shared" si="1"/>
        <v>74</v>
      </c>
      <c r="J19" s="492">
        <f t="shared" si="2"/>
        <v>264</v>
      </c>
      <c r="K19" s="27" t="s">
        <v>300</v>
      </c>
    </row>
    <row r="20" spans="1:11" ht="18.75" customHeight="1">
      <c r="A20" s="399" t="s">
        <v>654</v>
      </c>
      <c r="B20" s="492">
        <v>88</v>
      </c>
      <c r="C20" s="492">
        <v>74</v>
      </c>
      <c r="D20" s="492">
        <v>162</v>
      </c>
      <c r="E20" s="492">
        <v>0</v>
      </c>
      <c r="F20" s="492">
        <v>0</v>
      </c>
      <c r="G20" s="492">
        <v>0</v>
      </c>
      <c r="H20" s="492">
        <f t="shared" ref="H20:J21" si="3">E20+B20</f>
        <v>88</v>
      </c>
      <c r="I20" s="492">
        <f t="shared" si="3"/>
        <v>74</v>
      </c>
      <c r="J20" s="492">
        <f t="shared" si="3"/>
        <v>162</v>
      </c>
      <c r="K20" s="27" t="s">
        <v>653</v>
      </c>
    </row>
    <row r="21" spans="1:11" ht="18.75" customHeight="1">
      <c r="A21" s="399" t="s">
        <v>29</v>
      </c>
      <c r="B21" s="492">
        <v>22</v>
      </c>
      <c r="C21" s="492">
        <v>78</v>
      </c>
      <c r="D21" s="492">
        <v>100</v>
      </c>
      <c r="E21" s="492">
        <v>0</v>
      </c>
      <c r="F21" s="492">
        <v>0</v>
      </c>
      <c r="G21" s="492">
        <v>0</v>
      </c>
      <c r="H21" s="492">
        <f t="shared" si="3"/>
        <v>22</v>
      </c>
      <c r="I21" s="492">
        <f t="shared" si="3"/>
        <v>78</v>
      </c>
      <c r="J21" s="492">
        <f t="shared" si="3"/>
        <v>100</v>
      </c>
      <c r="K21" s="27" t="s">
        <v>159</v>
      </c>
    </row>
    <row r="22" spans="1:11" ht="21" customHeight="1">
      <c r="A22" s="399" t="s">
        <v>64</v>
      </c>
      <c r="B22" s="492">
        <v>145</v>
      </c>
      <c r="C22" s="492">
        <v>241</v>
      </c>
      <c r="D22" s="492">
        <v>386</v>
      </c>
      <c r="E22" s="492">
        <v>0</v>
      </c>
      <c r="F22" s="492">
        <v>0</v>
      </c>
      <c r="G22" s="492">
        <v>0</v>
      </c>
      <c r="H22" s="492">
        <f t="shared" si="0"/>
        <v>145</v>
      </c>
      <c r="I22" s="492">
        <f t="shared" si="1"/>
        <v>241</v>
      </c>
      <c r="J22" s="492">
        <f t="shared" si="2"/>
        <v>386</v>
      </c>
      <c r="K22" s="27" t="s">
        <v>169</v>
      </c>
    </row>
    <row r="23" spans="1:11" ht="18.75" customHeight="1">
      <c r="A23" s="399" t="s">
        <v>11</v>
      </c>
      <c r="B23" s="492">
        <f>SUM(B9:B22)</f>
        <v>1302</v>
      </c>
      <c r="C23" s="492">
        <f>SUM(C9:C22)</f>
        <v>1805</v>
      </c>
      <c r="D23" s="492">
        <f>SUM(D9:D22)</f>
        <v>3107</v>
      </c>
      <c r="E23" s="492">
        <v>0</v>
      </c>
      <c r="F23" s="492">
        <v>0</v>
      </c>
      <c r="G23" s="492">
        <v>0</v>
      </c>
      <c r="H23" s="492">
        <f t="shared" si="0"/>
        <v>1302</v>
      </c>
      <c r="I23" s="492">
        <f t="shared" si="1"/>
        <v>1805</v>
      </c>
      <c r="J23" s="492">
        <f t="shared" si="2"/>
        <v>3107</v>
      </c>
      <c r="K23" s="27" t="s">
        <v>161</v>
      </c>
    </row>
    <row r="24" spans="1:11" ht="18" customHeight="1">
      <c r="A24" s="399" t="s">
        <v>12</v>
      </c>
      <c r="B24" s="492"/>
      <c r="C24" s="492"/>
      <c r="D24" s="492"/>
      <c r="E24" s="492"/>
      <c r="F24" s="492"/>
      <c r="G24" s="492"/>
      <c r="H24" s="492"/>
      <c r="I24" s="492"/>
      <c r="J24" s="492"/>
      <c r="K24" s="27" t="s">
        <v>170</v>
      </c>
    </row>
    <row r="25" spans="1:11" ht="21" customHeight="1">
      <c r="A25" s="399" t="s">
        <v>20</v>
      </c>
      <c r="B25" s="492">
        <v>105</v>
      </c>
      <c r="C25" s="492">
        <v>42</v>
      </c>
      <c r="D25" s="492">
        <v>147</v>
      </c>
      <c r="E25" s="492">
        <v>0</v>
      </c>
      <c r="F25" s="492">
        <v>0</v>
      </c>
      <c r="G25" s="492">
        <v>0</v>
      </c>
      <c r="H25" s="492">
        <f>E25+B25</f>
        <v>105</v>
      </c>
      <c r="I25" s="492">
        <f>F25+C25</f>
        <v>42</v>
      </c>
      <c r="J25" s="492">
        <f>G25+D25</f>
        <v>147</v>
      </c>
      <c r="K25" s="27" t="s">
        <v>147</v>
      </c>
    </row>
    <row r="26" spans="1:11" ht="21" customHeight="1">
      <c r="A26" s="399" t="s">
        <v>23</v>
      </c>
      <c r="B26" s="492">
        <v>111</v>
      </c>
      <c r="C26" s="492">
        <v>83</v>
      </c>
      <c r="D26" s="492">
        <v>194</v>
      </c>
      <c r="E26" s="492">
        <v>0</v>
      </c>
      <c r="F26" s="492">
        <v>0</v>
      </c>
      <c r="G26" s="492">
        <v>0</v>
      </c>
      <c r="H26" s="492">
        <f>E26+B26</f>
        <v>111</v>
      </c>
      <c r="I26" s="492">
        <f>F26+C26</f>
        <v>83</v>
      </c>
      <c r="J26" s="492">
        <f>G2+D26</f>
        <v>194</v>
      </c>
      <c r="K26" s="27" t="s">
        <v>151</v>
      </c>
    </row>
    <row r="27" spans="1:11" s="474" customFormat="1" ht="21" customHeight="1">
      <c r="A27" s="399" t="s">
        <v>24</v>
      </c>
      <c r="B27" s="492">
        <v>47</v>
      </c>
      <c r="C27" s="492">
        <v>21</v>
      </c>
      <c r="D27" s="492">
        <v>68</v>
      </c>
      <c r="E27" s="492">
        <v>0</v>
      </c>
      <c r="F27" s="492">
        <v>0</v>
      </c>
      <c r="G27" s="492">
        <v>0</v>
      </c>
      <c r="H27" s="492">
        <f>E27+B27</f>
        <v>47</v>
      </c>
      <c r="I27" s="492">
        <f>F27+C27</f>
        <v>21</v>
      </c>
      <c r="J27" s="492">
        <f>G3+D27</f>
        <v>68</v>
      </c>
      <c r="K27" s="27" t="s">
        <v>166</v>
      </c>
    </row>
    <row r="28" spans="1:11" ht="21" customHeight="1">
      <c r="A28" s="399" t="s">
        <v>301</v>
      </c>
      <c r="B28" s="492">
        <v>214</v>
      </c>
      <c r="C28" s="492">
        <v>205</v>
      </c>
      <c r="D28" s="492">
        <v>419</v>
      </c>
      <c r="E28" s="492">
        <v>0</v>
      </c>
      <c r="F28" s="492">
        <v>0</v>
      </c>
      <c r="G28" s="492">
        <v>0</v>
      </c>
      <c r="H28" s="492">
        <f t="shared" ref="H28:I35" si="4">E28+B28</f>
        <v>214</v>
      </c>
      <c r="I28" s="492">
        <f t="shared" si="4"/>
        <v>205</v>
      </c>
      <c r="J28" s="492">
        <f t="shared" ref="J26:J34" si="5">G28+D28</f>
        <v>419</v>
      </c>
      <c r="K28" s="27" t="s">
        <v>649</v>
      </c>
    </row>
    <row r="29" spans="1:11" ht="21" customHeight="1">
      <c r="A29" s="399" t="s">
        <v>54</v>
      </c>
      <c r="B29" s="492">
        <v>44</v>
      </c>
      <c r="C29" s="492">
        <v>39</v>
      </c>
      <c r="D29" s="492">
        <v>83</v>
      </c>
      <c r="E29" s="492">
        <v>0</v>
      </c>
      <c r="F29" s="492">
        <v>0</v>
      </c>
      <c r="G29" s="492">
        <v>0</v>
      </c>
      <c r="H29" s="492">
        <f t="shared" si="4"/>
        <v>44</v>
      </c>
      <c r="I29" s="492">
        <f t="shared" si="4"/>
        <v>39</v>
      </c>
      <c r="J29" s="492">
        <f t="shared" si="5"/>
        <v>83</v>
      </c>
      <c r="K29" s="27" t="s">
        <v>648</v>
      </c>
    </row>
    <row r="30" spans="1:11" ht="21" customHeight="1">
      <c r="A30" s="399" t="s">
        <v>4</v>
      </c>
      <c r="B30" s="492">
        <v>37</v>
      </c>
      <c r="C30" s="492">
        <v>84</v>
      </c>
      <c r="D30" s="492">
        <v>121</v>
      </c>
      <c r="E30" s="492">
        <v>0</v>
      </c>
      <c r="F30" s="492">
        <v>0</v>
      </c>
      <c r="G30" s="492">
        <v>0</v>
      </c>
      <c r="H30" s="492">
        <f t="shared" si="4"/>
        <v>37</v>
      </c>
      <c r="I30" s="492">
        <f t="shared" si="4"/>
        <v>84</v>
      </c>
      <c r="J30" s="492">
        <f t="shared" si="5"/>
        <v>121</v>
      </c>
      <c r="K30" s="27" t="s">
        <v>190</v>
      </c>
    </row>
    <row r="31" spans="1:11" s="474" customFormat="1" ht="21" customHeight="1">
      <c r="A31" s="399" t="s">
        <v>551</v>
      </c>
      <c r="B31" s="492">
        <v>66</v>
      </c>
      <c r="C31" s="492">
        <v>0</v>
      </c>
      <c r="D31" s="492">
        <v>66</v>
      </c>
      <c r="E31" s="492">
        <v>0</v>
      </c>
      <c r="F31" s="492">
        <v>0</v>
      </c>
      <c r="G31" s="492">
        <v>0</v>
      </c>
      <c r="H31" s="492">
        <f t="shared" si="4"/>
        <v>66</v>
      </c>
      <c r="I31" s="492">
        <f t="shared" si="4"/>
        <v>0</v>
      </c>
      <c r="J31" s="492">
        <f t="shared" si="5"/>
        <v>66</v>
      </c>
      <c r="K31" s="27" t="s">
        <v>300</v>
      </c>
    </row>
    <row r="32" spans="1:11" ht="18.75" customHeight="1">
      <c r="A32" s="399" t="s">
        <v>280</v>
      </c>
      <c r="B32" s="492">
        <v>85</v>
      </c>
      <c r="C32" s="492">
        <v>23</v>
      </c>
      <c r="D32" s="492">
        <v>108</v>
      </c>
      <c r="E32" s="492">
        <v>0</v>
      </c>
      <c r="F32" s="492">
        <v>0</v>
      </c>
      <c r="G32" s="492">
        <v>0</v>
      </c>
      <c r="H32" s="492">
        <f t="shared" si="4"/>
        <v>85</v>
      </c>
      <c r="I32" s="492">
        <f t="shared" si="4"/>
        <v>23</v>
      </c>
      <c r="J32" s="492">
        <f t="shared" si="5"/>
        <v>108</v>
      </c>
      <c r="K32" s="27" t="s">
        <v>747</v>
      </c>
    </row>
    <row r="33" spans="1:11" ht="21" customHeight="1">
      <c r="A33" s="399" t="s">
        <v>29</v>
      </c>
      <c r="B33" s="492">
        <v>14</v>
      </c>
      <c r="C33" s="492">
        <v>27</v>
      </c>
      <c r="D33" s="492">
        <v>41</v>
      </c>
      <c r="E33" s="492">
        <v>0</v>
      </c>
      <c r="F33" s="492">
        <v>0</v>
      </c>
      <c r="G33" s="492">
        <v>0</v>
      </c>
      <c r="H33" s="492">
        <f t="shared" si="4"/>
        <v>14</v>
      </c>
      <c r="I33" s="492">
        <f t="shared" si="4"/>
        <v>27</v>
      </c>
      <c r="J33" s="492">
        <f t="shared" si="5"/>
        <v>41</v>
      </c>
      <c r="K33" s="27" t="s">
        <v>159</v>
      </c>
    </row>
    <row r="34" spans="1:11" ht="18" customHeight="1" thickBot="1">
      <c r="A34" s="432" t="s">
        <v>13</v>
      </c>
      <c r="B34" s="501">
        <f>SUM(B25:B33)</f>
        <v>723</v>
      </c>
      <c r="C34" s="501">
        <f>SUM(C25:C33)</f>
        <v>524</v>
      </c>
      <c r="D34" s="501">
        <f>SUM(D25:D33)</f>
        <v>1247</v>
      </c>
      <c r="E34" s="502">
        <v>0</v>
      </c>
      <c r="F34" s="502">
        <v>0</v>
      </c>
      <c r="G34" s="492">
        <v>0</v>
      </c>
      <c r="H34" s="492">
        <f t="shared" si="4"/>
        <v>723</v>
      </c>
      <c r="I34" s="492">
        <f t="shared" si="4"/>
        <v>524</v>
      </c>
      <c r="J34" s="502">
        <f t="shared" si="5"/>
        <v>1247</v>
      </c>
      <c r="K34" s="433" t="s">
        <v>171</v>
      </c>
    </row>
    <row r="35" spans="1:11" ht="15" customHeight="1" thickBot="1">
      <c r="A35" s="266" t="s">
        <v>78</v>
      </c>
      <c r="B35" s="486">
        <f>SUM(B34,B23)</f>
        <v>2025</v>
      </c>
      <c r="C35" s="486">
        <f t="shared" ref="C35:J35" si="6">SUM(C34,C23)</f>
        <v>2329</v>
      </c>
      <c r="D35" s="486">
        <f t="shared" si="6"/>
        <v>4354</v>
      </c>
      <c r="E35" s="486">
        <f t="shared" si="6"/>
        <v>0</v>
      </c>
      <c r="F35" s="486">
        <f t="shared" si="6"/>
        <v>0</v>
      </c>
      <c r="G35" s="486">
        <v>0</v>
      </c>
      <c r="H35" s="486">
        <f t="shared" si="4"/>
        <v>2025</v>
      </c>
      <c r="I35" s="486">
        <f t="shared" si="4"/>
        <v>2329</v>
      </c>
      <c r="J35" s="486">
        <f t="shared" si="6"/>
        <v>4354</v>
      </c>
      <c r="K35" s="434" t="s">
        <v>549</v>
      </c>
    </row>
    <row r="36" spans="1:11" ht="19.5" thickTop="1">
      <c r="A36" s="435"/>
      <c r="B36" s="436"/>
      <c r="C36" s="436"/>
      <c r="D36" s="436"/>
      <c r="E36" s="436"/>
      <c r="F36" s="436"/>
      <c r="G36" s="436"/>
      <c r="H36" s="436"/>
      <c r="I36" s="436"/>
    </row>
    <row r="37" spans="1:11">
      <c r="A37" s="435"/>
      <c r="B37" s="436"/>
      <c r="C37" s="436"/>
      <c r="D37" s="436"/>
      <c r="E37" s="436"/>
      <c r="F37" s="436"/>
      <c r="G37" s="436"/>
      <c r="H37" s="436"/>
      <c r="I37" s="436"/>
    </row>
    <row r="38" spans="1:11">
      <c r="A38" s="435"/>
      <c r="B38" s="436"/>
      <c r="C38" s="436"/>
      <c r="D38" s="436"/>
      <c r="E38" s="436"/>
      <c r="F38" s="436"/>
      <c r="G38" s="436"/>
      <c r="H38" s="436"/>
      <c r="I38" s="436"/>
    </row>
    <row r="39" spans="1:11">
      <c r="A39" s="435"/>
      <c r="B39" s="436"/>
      <c r="C39" s="436"/>
      <c r="D39" s="436"/>
      <c r="E39" s="436"/>
      <c r="F39" s="436"/>
      <c r="G39" s="436"/>
      <c r="H39" s="436"/>
      <c r="I39" s="436"/>
    </row>
    <row r="40" spans="1:11">
      <c r="A40" s="435"/>
      <c r="B40" s="436"/>
      <c r="C40" s="436"/>
      <c r="D40" s="436"/>
      <c r="E40" s="436"/>
      <c r="F40" s="436"/>
      <c r="G40" s="436"/>
      <c r="H40" s="436"/>
      <c r="I40" s="436"/>
    </row>
    <row r="41" spans="1:11">
      <c r="A41" s="435"/>
      <c r="B41" s="436"/>
      <c r="C41" s="436"/>
      <c r="D41" s="436"/>
      <c r="E41" s="436"/>
      <c r="F41" s="436"/>
      <c r="G41" s="436"/>
      <c r="H41" s="436"/>
      <c r="I41" s="436"/>
    </row>
    <row r="42" spans="1:11">
      <c r="A42" s="435"/>
    </row>
    <row r="54" spans="1:10">
      <c r="A54" s="1097"/>
      <c r="B54" s="1097"/>
      <c r="C54" s="1097"/>
      <c r="D54" s="1097"/>
      <c r="E54" s="1097"/>
      <c r="F54" s="1097"/>
      <c r="G54" s="1097"/>
      <c r="H54" s="1097"/>
      <c r="I54" s="1097"/>
      <c r="J54" s="1097"/>
    </row>
  </sheetData>
  <mergeCells count="11">
    <mergeCell ref="A54:J54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39370078740157483" right="0.39370078740157483" top="0.78740157480314965" bottom="0.39370078740157483" header="0.78740157480314965" footer="0.39370078740157483"/>
  <pageSetup paperSize="9" scale="75" firstPageNumber="130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CC9900"/>
  </sheetPr>
  <dimension ref="A1:K38"/>
  <sheetViews>
    <sheetView rightToLeft="1" view="pageBreakPreview" zoomScale="75" zoomScaleNormal="60" zoomScaleSheetLayoutView="75" workbookViewId="0">
      <selection activeCell="N16" sqref="N16"/>
    </sheetView>
  </sheetViews>
  <sheetFormatPr defaultRowHeight="12.75"/>
  <cols>
    <col min="1" max="1" width="30.42578125" customWidth="1"/>
    <col min="2" max="10" width="9.28515625" customWidth="1"/>
    <col min="11" max="11" width="34.28515625" style="163" customWidth="1"/>
    <col min="218" max="218" width="28" customWidth="1"/>
    <col min="219" max="230" width="10.140625" customWidth="1"/>
    <col min="474" max="474" width="28" customWidth="1"/>
    <col min="475" max="486" width="10.140625" customWidth="1"/>
    <col min="730" max="730" width="28" customWidth="1"/>
    <col min="731" max="742" width="10.140625" customWidth="1"/>
    <col min="986" max="986" width="28" customWidth="1"/>
    <col min="987" max="998" width="10.140625" customWidth="1"/>
    <col min="1242" max="1242" width="28" customWidth="1"/>
    <col min="1243" max="1254" width="10.140625" customWidth="1"/>
    <col min="1498" max="1498" width="28" customWidth="1"/>
    <col min="1499" max="1510" width="10.140625" customWidth="1"/>
    <col min="1754" max="1754" width="28" customWidth="1"/>
    <col min="1755" max="1766" width="10.140625" customWidth="1"/>
    <col min="2010" max="2010" width="28" customWidth="1"/>
    <col min="2011" max="2022" width="10.140625" customWidth="1"/>
    <col min="2266" max="2266" width="28" customWidth="1"/>
    <col min="2267" max="2278" width="10.140625" customWidth="1"/>
    <col min="2522" max="2522" width="28" customWidth="1"/>
    <col min="2523" max="2534" width="10.140625" customWidth="1"/>
    <col min="2778" max="2778" width="28" customWidth="1"/>
    <col min="2779" max="2790" width="10.140625" customWidth="1"/>
    <col min="3034" max="3034" width="28" customWidth="1"/>
    <col min="3035" max="3046" width="10.140625" customWidth="1"/>
    <col min="3290" max="3290" width="28" customWidth="1"/>
    <col min="3291" max="3302" width="10.140625" customWidth="1"/>
    <col min="3546" max="3546" width="28" customWidth="1"/>
    <col min="3547" max="3558" width="10.140625" customWidth="1"/>
    <col min="3802" max="3802" width="28" customWidth="1"/>
    <col min="3803" max="3814" width="10.140625" customWidth="1"/>
    <col min="4058" max="4058" width="28" customWidth="1"/>
    <col min="4059" max="4070" width="10.140625" customWidth="1"/>
    <col min="4314" max="4314" width="28" customWidth="1"/>
    <col min="4315" max="4326" width="10.140625" customWidth="1"/>
    <col min="4570" max="4570" width="28" customWidth="1"/>
    <col min="4571" max="4582" width="10.140625" customWidth="1"/>
    <col min="4826" max="4826" width="28" customWidth="1"/>
    <col min="4827" max="4838" width="10.140625" customWidth="1"/>
    <col min="5082" max="5082" width="28" customWidth="1"/>
    <col min="5083" max="5094" width="10.140625" customWidth="1"/>
    <col min="5338" max="5338" width="28" customWidth="1"/>
    <col min="5339" max="5350" width="10.140625" customWidth="1"/>
    <col min="5594" max="5594" width="28" customWidth="1"/>
    <col min="5595" max="5606" width="10.140625" customWidth="1"/>
    <col min="5850" max="5850" width="28" customWidth="1"/>
    <col min="5851" max="5862" width="10.140625" customWidth="1"/>
    <col min="6106" max="6106" width="28" customWidth="1"/>
    <col min="6107" max="6118" width="10.140625" customWidth="1"/>
    <col min="6362" max="6362" width="28" customWidth="1"/>
    <col min="6363" max="6374" width="10.140625" customWidth="1"/>
    <col min="6618" max="6618" width="28" customWidth="1"/>
    <col min="6619" max="6630" width="10.140625" customWidth="1"/>
    <col min="6874" max="6874" width="28" customWidth="1"/>
    <col min="6875" max="6886" width="10.140625" customWidth="1"/>
    <col min="7130" max="7130" width="28" customWidth="1"/>
    <col min="7131" max="7142" width="10.140625" customWidth="1"/>
    <col min="7386" max="7386" width="28" customWidth="1"/>
    <col min="7387" max="7398" width="10.140625" customWidth="1"/>
    <col min="7642" max="7642" width="28" customWidth="1"/>
    <col min="7643" max="7654" width="10.140625" customWidth="1"/>
    <col min="7898" max="7898" width="28" customWidth="1"/>
    <col min="7899" max="7910" width="10.140625" customWidth="1"/>
    <col min="8154" max="8154" width="28" customWidth="1"/>
    <col min="8155" max="8166" width="10.140625" customWidth="1"/>
    <col min="8410" max="8410" width="28" customWidth="1"/>
    <col min="8411" max="8422" width="10.140625" customWidth="1"/>
    <col min="8666" max="8666" width="28" customWidth="1"/>
    <col min="8667" max="8678" width="10.140625" customWidth="1"/>
    <col min="8922" max="8922" width="28" customWidth="1"/>
    <col min="8923" max="8934" width="10.140625" customWidth="1"/>
    <col min="9178" max="9178" width="28" customWidth="1"/>
    <col min="9179" max="9190" width="10.140625" customWidth="1"/>
    <col min="9434" max="9434" width="28" customWidth="1"/>
    <col min="9435" max="9446" width="10.140625" customWidth="1"/>
    <col min="9690" max="9690" width="28" customWidth="1"/>
    <col min="9691" max="9702" width="10.140625" customWidth="1"/>
    <col min="9946" max="9946" width="28" customWidth="1"/>
    <col min="9947" max="9958" width="10.140625" customWidth="1"/>
    <col min="10202" max="10202" width="28" customWidth="1"/>
    <col min="10203" max="10214" width="10.140625" customWidth="1"/>
    <col min="10458" max="10458" width="28" customWidth="1"/>
    <col min="10459" max="10470" width="10.140625" customWidth="1"/>
    <col min="10714" max="10714" width="28" customWidth="1"/>
    <col min="10715" max="10726" width="10.140625" customWidth="1"/>
    <col min="10970" max="10970" width="28" customWidth="1"/>
    <col min="10971" max="10982" width="10.140625" customWidth="1"/>
    <col min="11226" max="11226" width="28" customWidth="1"/>
    <col min="11227" max="11238" width="10.140625" customWidth="1"/>
    <col min="11482" max="11482" width="28" customWidth="1"/>
    <col min="11483" max="11494" width="10.140625" customWidth="1"/>
    <col min="11738" max="11738" width="28" customWidth="1"/>
    <col min="11739" max="11750" width="10.140625" customWidth="1"/>
    <col min="11994" max="11994" width="28" customWidth="1"/>
    <col min="11995" max="12006" width="10.140625" customWidth="1"/>
    <col min="12250" max="12250" width="28" customWidth="1"/>
    <col min="12251" max="12262" width="10.140625" customWidth="1"/>
    <col min="12506" max="12506" width="28" customWidth="1"/>
    <col min="12507" max="12518" width="10.140625" customWidth="1"/>
    <col min="12762" max="12762" width="28" customWidth="1"/>
    <col min="12763" max="12774" width="10.140625" customWidth="1"/>
    <col min="13018" max="13018" width="28" customWidth="1"/>
    <col min="13019" max="13030" width="10.140625" customWidth="1"/>
    <col min="13274" max="13274" width="28" customWidth="1"/>
    <col min="13275" max="13286" width="10.140625" customWidth="1"/>
    <col min="13530" max="13530" width="28" customWidth="1"/>
    <col min="13531" max="13542" width="10.140625" customWidth="1"/>
    <col min="13786" max="13786" width="28" customWidth="1"/>
    <col min="13787" max="13798" width="10.140625" customWidth="1"/>
    <col min="14042" max="14042" width="28" customWidth="1"/>
    <col min="14043" max="14054" width="10.140625" customWidth="1"/>
    <col min="14298" max="14298" width="28" customWidth="1"/>
    <col min="14299" max="14310" width="10.140625" customWidth="1"/>
    <col min="14554" max="14554" width="28" customWidth="1"/>
    <col min="14555" max="14566" width="10.140625" customWidth="1"/>
    <col min="14810" max="14810" width="28" customWidth="1"/>
    <col min="14811" max="14822" width="10.140625" customWidth="1"/>
    <col min="15066" max="15066" width="28" customWidth="1"/>
    <col min="15067" max="15078" width="10.140625" customWidth="1"/>
    <col min="15322" max="15322" width="28" customWidth="1"/>
    <col min="15323" max="15334" width="10.140625" customWidth="1"/>
    <col min="15578" max="15578" width="28" customWidth="1"/>
    <col min="15579" max="15590" width="10.140625" customWidth="1"/>
    <col min="15834" max="15834" width="28" customWidth="1"/>
    <col min="15835" max="15846" width="10.140625" customWidth="1"/>
    <col min="16090" max="16090" width="28" customWidth="1"/>
    <col min="16091" max="16102" width="10.140625" customWidth="1"/>
  </cols>
  <sheetData>
    <row r="1" spans="1:11" s="2" customFormat="1" ht="24" customHeight="1">
      <c r="A1" s="1045" t="s">
        <v>748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4.5" customHeight="1">
      <c r="A2" s="1043" t="s">
        <v>740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2" customFormat="1" ht="17.25" customHeight="1" thickBot="1">
      <c r="A3" s="14" t="s">
        <v>811</v>
      </c>
      <c r="B3" s="134"/>
      <c r="C3" s="134"/>
      <c r="D3" s="134"/>
      <c r="E3" s="134"/>
      <c r="F3" s="134"/>
      <c r="G3" s="134"/>
      <c r="H3" s="134"/>
      <c r="I3" s="134"/>
      <c r="J3" s="134"/>
      <c r="K3" s="46" t="s">
        <v>627</v>
      </c>
    </row>
    <row r="4" spans="1:11" s="3" customFormat="1" ht="12" customHeight="1" thickTop="1">
      <c r="A4" s="1044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234</v>
      </c>
      <c r="I4" s="1079"/>
      <c r="J4" s="1079"/>
      <c r="K4" s="1067" t="s">
        <v>163</v>
      </c>
    </row>
    <row r="5" spans="1:11" s="3" customFormat="1" ht="13.5" customHeight="1">
      <c r="A5" s="1045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68"/>
    </row>
    <row r="6" spans="1:11" s="3" customFormat="1" ht="12.75" customHeight="1">
      <c r="A6" s="1045"/>
      <c r="B6" s="88" t="s">
        <v>235</v>
      </c>
      <c r="C6" s="88" t="s">
        <v>267</v>
      </c>
      <c r="D6" s="467" t="s">
        <v>241</v>
      </c>
      <c r="E6" s="88" t="s">
        <v>235</v>
      </c>
      <c r="F6" s="88" t="s">
        <v>267</v>
      </c>
      <c r="G6" s="467" t="s">
        <v>241</v>
      </c>
      <c r="H6" s="88" t="s">
        <v>235</v>
      </c>
      <c r="I6" s="88" t="s">
        <v>267</v>
      </c>
      <c r="J6" s="467" t="s">
        <v>241</v>
      </c>
      <c r="K6" s="1068"/>
    </row>
    <row r="7" spans="1:11" s="3" customFormat="1" ht="12" customHeight="1" thickBot="1">
      <c r="A7" s="1046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069"/>
    </row>
    <row r="8" spans="1:11" ht="18" customHeight="1">
      <c r="A8" s="30" t="s">
        <v>9</v>
      </c>
      <c r="B8" s="1101"/>
      <c r="C8" s="1101"/>
      <c r="D8" s="1101"/>
      <c r="E8" s="1101"/>
      <c r="F8" s="1101"/>
      <c r="G8" s="1101"/>
      <c r="H8" s="1101"/>
      <c r="I8" s="1101"/>
      <c r="J8" s="1101"/>
      <c r="K8" s="138" t="s">
        <v>164</v>
      </c>
    </row>
    <row r="9" spans="1:11" ht="17.25" customHeight="1">
      <c r="A9" s="399" t="s">
        <v>16</v>
      </c>
      <c r="B9" s="492">
        <v>33</v>
      </c>
      <c r="C9" s="492">
        <v>81</v>
      </c>
      <c r="D9" s="492">
        <v>114</v>
      </c>
      <c r="E9" s="492">
        <v>0</v>
      </c>
      <c r="F9" s="492">
        <v>0</v>
      </c>
      <c r="G9" s="492">
        <v>0</v>
      </c>
      <c r="H9" s="492">
        <f t="shared" ref="H9:J10" si="0">E9+B9</f>
        <v>33</v>
      </c>
      <c r="I9" s="492">
        <f t="shared" si="0"/>
        <v>81</v>
      </c>
      <c r="J9" s="492">
        <f t="shared" si="0"/>
        <v>114</v>
      </c>
      <c r="K9" s="27" t="s">
        <v>172</v>
      </c>
    </row>
    <row r="10" spans="1:11" ht="17.25" customHeight="1">
      <c r="A10" s="399" t="s">
        <v>17</v>
      </c>
      <c r="B10" s="492">
        <v>35</v>
      </c>
      <c r="C10" s="492">
        <v>56</v>
      </c>
      <c r="D10" s="492">
        <v>91</v>
      </c>
      <c r="E10" s="492">
        <v>0</v>
      </c>
      <c r="F10" s="492">
        <v>0</v>
      </c>
      <c r="G10" s="492">
        <v>0</v>
      </c>
      <c r="H10" s="492">
        <f t="shared" si="0"/>
        <v>35</v>
      </c>
      <c r="I10" s="492">
        <f t="shared" si="0"/>
        <v>56</v>
      </c>
      <c r="J10" s="492">
        <f t="shared" si="0"/>
        <v>91</v>
      </c>
      <c r="K10" s="27" t="s">
        <v>144</v>
      </c>
    </row>
    <row r="11" spans="1:11" ht="17.25" customHeight="1">
      <c r="A11" s="399" t="s">
        <v>18</v>
      </c>
      <c r="B11" s="492">
        <v>17</v>
      </c>
      <c r="C11" s="492">
        <v>81</v>
      </c>
      <c r="D11" s="492">
        <v>98</v>
      </c>
      <c r="E11" s="492">
        <v>0</v>
      </c>
      <c r="F11" s="492">
        <v>0</v>
      </c>
      <c r="G11" s="492">
        <v>0</v>
      </c>
      <c r="H11" s="492">
        <f t="shared" ref="H11:H25" si="1">E11+B11</f>
        <v>17</v>
      </c>
      <c r="I11" s="492">
        <f t="shared" ref="I11:I25" si="2">F11+C11</f>
        <v>81</v>
      </c>
      <c r="J11" s="492">
        <f t="shared" ref="J11:J25" si="3">G11+D11</f>
        <v>98</v>
      </c>
      <c r="K11" s="27" t="s">
        <v>145</v>
      </c>
    </row>
    <row r="12" spans="1:11" ht="17.25" customHeight="1">
      <c r="A12" s="399" t="s">
        <v>19</v>
      </c>
      <c r="B12" s="492">
        <v>11</v>
      </c>
      <c r="C12" s="492">
        <v>62</v>
      </c>
      <c r="D12" s="492">
        <v>73</v>
      </c>
      <c r="E12" s="492">
        <v>0</v>
      </c>
      <c r="F12" s="492">
        <v>0</v>
      </c>
      <c r="G12" s="492">
        <v>0</v>
      </c>
      <c r="H12" s="492">
        <f t="shared" ref="H12:J13" si="4">E12+B12</f>
        <v>11</v>
      </c>
      <c r="I12" s="492">
        <f t="shared" si="4"/>
        <v>62</v>
      </c>
      <c r="J12" s="492">
        <f t="shared" si="4"/>
        <v>73</v>
      </c>
      <c r="K12" s="27" t="s">
        <v>146</v>
      </c>
    </row>
    <row r="13" spans="1:11" ht="17.25" customHeight="1">
      <c r="A13" s="399" t="s">
        <v>288</v>
      </c>
      <c r="B13" s="492">
        <v>2</v>
      </c>
      <c r="C13" s="492">
        <v>30</v>
      </c>
      <c r="D13" s="492">
        <v>32</v>
      </c>
      <c r="E13" s="492">
        <v>0</v>
      </c>
      <c r="F13" s="492">
        <v>0</v>
      </c>
      <c r="G13" s="492">
        <v>0</v>
      </c>
      <c r="H13" s="492">
        <f t="shared" si="4"/>
        <v>2</v>
      </c>
      <c r="I13" s="492">
        <f t="shared" si="4"/>
        <v>30</v>
      </c>
      <c r="J13" s="492">
        <f t="shared" si="4"/>
        <v>32</v>
      </c>
      <c r="K13" s="27" t="s">
        <v>448</v>
      </c>
    </row>
    <row r="14" spans="1:11" ht="17.25" customHeight="1">
      <c r="A14" s="399" t="s">
        <v>20</v>
      </c>
      <c r="B14" s="492">
        <v>65</v>
      </c>
      <c r="C14" s="492">
        <v>75</v>
      </c>
      <c r="D14" s="492">
        <v>140</v>
      </c>
      <c r="E14" s="492">
        <v>0</v>
      </c>
      <c r="F14" s="492">
        <v>0</v>
      </c>
      <c r="G14" s="492">
        <v>0</v>
      </c>
      <c r="H14" s="492">
        <f t="shared" si="1"/>
        <v>65</v>
      </c>
      <c r="I14" s="492">
        <f t="shared" si="2"/>
        <v>75</v>
      </c>
      <c r="J14" s="492">
        <f t="shared" si="3"/>
        <v>140</v>
      </c>
      <c r="K14" s="27" t="s">
        <v>147</v>
      </c>
    </row>
    <row r="15" spans="1:11" ht="17.25" customHeight="1">
      <c r="A15" s="399" t="s">
        <v>21</v>
      </c>
      <c r="B15" s="492">
        <v>36</v>
      </c>
      <c r="C15" s="492">
        <v>45</v>
      </c>
      <c r="D15" s="492">
        <v>81</v>
      </c>
      <c r="E15" s="492">
        <v>0</v>
      </c>
      <c r="F15" s="492">
        <v>0</v>
      </c>
      <c r="G15" s="492">
        <v>0</v>
      </c>
      <c r="H15" s="492">
        <f t="shared" si="1"/>
        <v>36</v>
      </c>
      <c r="I15" s="492">
        <f t="shared" si="2"/>
        <v>45</v>
      </c>
      <c r="J15" s="492">
        <f t="shared" si="3"/>
        <v>81</v>
      </c>
      <c r="K15" s="27" t="s">
        <v>149</v>
      </c>
    </row>
    <row r="16" spans="1:11" ht="17.25" customHeight="1">
      <c r="A16" s="399" t="s">
        <v>287</v>
      </c>
      <c r="B16" s="492">
        <v>18</v>
      </c>
      <c r="C16" s="492">
        <v>23</v>
      </c>
      <c r="D16" s="492">
        <v>41</v>
      </c>
      <c r="E16" s="492">
        <v>0</v>
      </c>
      <c r="F16" s="492">
        <v>0</v>
      </c>
      <c r="G16" s="492">
        <v>0</v>
      </c>
      <c r="H16" s="492">
        <f t="shared" si="1"/>
        <v>18</v>
      </c>
      <c r="I16" s="492">
        <f t="shared" si="2"/>
        <v>23</v>
      </c>
      <c r="J16" s="492">
        <f t="shared" si="3"/>
        <v>41</v>
      </c>
      <c r="K16" s="27" t="s">
        <v>150</v>
      </c>
    </row>
    <row r="17" spans="1:11" ht="17.25" customHeight="1">
      <c r="A17" s="399" t="s">
        <v>23</v>
      </c>
      <c r="B17" s="492">
        <v>31</v>
      </c>
      <c r="C17" s="492">
        <v>156</v>
      </c>
      <c r="D17" s="492">
        <v>187</v>
      </c>
      <c r="E17" s="492">
        <v>0</v>
      </c>
      <c r="F17" s="492">
        <v>0</v>
      </c>
      <c r="G17" s="492">
        <v>0</v>
      </c>
      <c r="H17" s="492">
        <f t="shared" si="1"/>
        <v>31</v>
      </c>
      <c r="I17" s="492">
        <f t="shared" si="2"/>
        <v>156</v>
      </c>
      <c r="J17" s="492">
        <f t="shared" si="3"/>
        <v>187</v>
      </c>
      <c r="K17" s="27" t="s">
        <v>151</v>
      </c>
    </row>
    <row r="18" spans="1:11" ht="17.25" customHeight="1">
      <c r="A18" s="399" t="s">
        <v>24</v>
      </c>
      <c r="B18" s="492">
        <v>221</v>
      </c>
      <c r="C18" s="492">
        <v>239</v>
      </c>
      <c r="D18" s="492">
        <v>460</v>
      </c>
      <c r="E18" s="492">
        <v>0</v>
      </c>
      <c r="F18" s="492">
        <v>0</v>
      </c>
      <c r="G18" s="492">
        <v>0</v>
      </c>
      <c r="H18" s="492">
        <f t="shared" ref="H18:J20" si="5">E18+B18</f>
        <v>221</v>
      </c>
      <c r="I18" s="492">
        <f t="shared" si="5"/>
        <v>239</v>
      </c>
      <c r="J18" s="492">
        <f t="shared" si="5"/>
        <v>460</v>
      </c>
      <c r="K18" s="27" t="s">
        <v>166</v>
      </c>
    </row>
    <row r="19" spans="1:11" ht="17.25" customHeight="1">
      <c r="A19" s="399" t="s">
        <v>289</v>
      </c>
      <c r="B19" s="492">
        <v>55</v>
      </c>
      <c r="C19" s="492">
        <v>25</v>
      </c>
      <c r="D19" s="492">
        <v>80</v>
      </c>
      <c r="E19" s="492">
        <v>0</v>
      </c>
      <c r="F19" s="492">
        <v>0</v>
      </c>
      <c r="G19" s="492">
        <v>0</v>
      </c>
      <c r="H19" s="492">
        <f t="shared" si="5"/>
        <v>55</v>
      </c>
      <c r="I19" s="492">
        <f t="shared" si="5"/>
        <v>25</v>
      </c>
      <c r="J19" s="492">
        <f t="shared" si="5"/>
        <v>80</v>
      </c>
      <c r="K19" s="27" t="s">
        <v>290</v>
      </c>
    </row>
    <row r="20" spans="1:11" ht="17.25" customHeight="1">
      <c r="A20" s="399" t="s">
        <v>293</v>
      </c>
      <c r="B20" s="492">
        <v>80</v>
      </c>
      <c r="C20" s="492">
        <v>416</v>
      </c>
      <c r="D20" s="492">
        <v>496</v>
      </c>
      <c r="E20" s="492">
        <v>0</v>
      </c>
      <c r="F20" s="492">
        <v>0</v>
      </c>
      <c r="G20" s="492">
        <v>0</v>
      </c>
      <c r="H20" s="492">
        <f t="shared" si="5"/>
        <v>80</v>
      </c>
      <c r="I20" s="492">
        <f t="shared" si="5"/>
        <v>416</v>
      </c>
      <c r="J20" s="492">
        <f t="shared" si="5"/>
        <v>496</v>
      </c>
      <c r="K20" s="27" t="s">
        <v>294</v>
      </c>
    </row>
    <row r="21" spans="1:11" ht="17.25" customHeight="1">
      <c r="A21" s="399" t="s">
        <v>291</v>
      </c>
      <c r="B21" s="492">
        <v>71</v>
      </c>
      <c r="C21" s="492">
        <v>169</v>
      </c>
      <c r="D21" s="492">
        <v>240</v>
      </c>
      <c r="E21" s="492">
        <v>0</v>
      </c>
      <c r="F21" s="492">
        <v>0</v>
      </c>
      <c r="G21" s="492">
        <v>0</v>
      </c>
      <c r="H21" s="492">
        <f t="shared" si="1"/>
        <v>71</v>
      </c>
      <c r="I21" s="492">
        <f t="shared" si="2"/>
        <v>169</v>
      </c>
      <c r="J21" s="492">
        <f t="shared" si="3"/>
        <v>240</v>
      </c>
      <c r="K21" s="27" t="s">
        <v>292</v>
      </c>
    </row>
    <row r="22" spans="1:11" s="1" customFormat="1" ht="17.25" customHeight="1">
      <c r="A22" s="399" t="s">
        <v>277</v>
      </c>
      <c r="B22" s="492">
        <v>89</v>
      </c>
      <c r="C22" s="492">
        <v>33</v>
      </c>
      <c r="D22" s="492">
        <v>122</v>
      </c>
      <c r="E22" s="492">
        <v>0</v>
      </c>
      <c r="F22" s="492">
        <v>0</v>
      </c>
      <c r="G22" s="492">
        <v>0</v>
      </c>
      <c r="H22" s="492">
        <f t="shared" si="1"/>
        <v>89</v>
      </c>
      <c r="I22" s="492">
        <f t="shared" si="2"/>
        <v>33</v>
      </c>
      <c r="J22" s="492">
        <f t="shared" si="3"/>
        <v>122</v>
      </c>
      <c r="K22" s="27" t="s">
        <v>278</v>
      </c>
    </row>
    <row r="23" spans="1:11" s="1" customFormat="1" ht="17.25" customHeight="1">
      <c r="A23" s="399" t="s">
        <v>280</v>
      </c>
      <c r="B23" s="492">
        <v>90</v>
      </c>
      <c r="C23" s="492">
        <v>58</v>
      </c>
      <c r="D23" s="492">
        <v>148</v>
      </c>
      <c r="E23" s="492">
        <v>0</v>
      </c>
      <c r="F23" s="492">
        <v>0</v>
      </c>
      <c r="G23" s="492">
        <v>0</v>
      </c>
      <c r="H23" s="492">
        <f t="shared" si="1"/>
        <v>90</v>
      </c>
      <c r="I23" s="492">
        <f t="shared" si="2"/>
        <v>58</v>
      </c>
      <c r="J23" s="492">
        <f t="shared" si="3"/>
        <v>148</v>
      </c>
      <c r="K23" s="27" t="s">
        <v>157</v>
      </c>
    </row>
    <row r="24" spans="1:11" s="1" customFormat="1" ht="17.25" customHeight="1">
      <c r="A24" s="399" t="s">
        <v>64</v>
      </c>
      <c r="B24" s="492">
        <v>54</v>
      </c>
      <c r="C24" s="492">
        <v>149</v>
      </c>
      <c r="D24" s="492">
        <v>203</v>
      </c>
      <c r="E24" s="492">
        <v>0</v>
      </c>
      <c r="F24" s="492">
        <v>0</v>
      </c>
      <c r="G24" s="492">
        <v>0</v>
      </c>
      <c r="H24" s="492">
        <f t="shared" si="1"/>
        <v>54</v>
      </c>
      <c r="I24" s="492">
        <f t="shared" si="2"/>
        <v>149</v>
      </c>
      <c r="J24" s="492">
        <f t="shared" si="3"/>
        <v>203</v>
      </c>
      <c r="K24" s="27" t="s">
        <v>169</v>
      </c>
    </row>
    <row r="25" spans="1:11" s="1" customFormat="1" ht="17.25" customHeight="1">
      <c r="A25" s="399" t="s">
        <v>11</v>
      </c>
      <c r="B25" s="492">
        <f>SUM(B9:B24)</f>
        <v>908</v>
      </c>
      <c r="C25" s="492">
        <f>SUM(C9:C24)</f>
        <v>1698</v>
      </c>
      <c r="D25" s="492">
        <f>SUM(D9:D24)</f>
        <v>2606</v>
      </c>
      <c r="E25" s="492">
        <v>0</v>
      </c>
      <c r="F25" s="492">
        <v>0</v>
      </c>
      <c r="G25" s="492">
        <v>0</v>
      </c>
      <c r="H25" s="492">
        <f t="shared" si="1"/>
        <v>908</v>
      </c>
      <c r="I25" s="492">
        <f t="shared" si="2"/>
        <v>1698</v>
      </c>
      <c r="J25" s="492">
        <f t="shared" si="3"/>
        <v>2606</v>
      </c>
      <c r="K25" s="27" t="s">
        <v>161</v>
      </c>
    </row>
    <row r="26" spans="1:11" ht="15.75" customHeight="1">
      <c r="A26" s="131" t="s">
        <v>12</v>
      </c>
      <c r="B26" s="1100"/>
      <c r="C26" s="1100"/>
      <c r="D26" s="1100"/>
      <c r="E26" s="1100"/>
      <c r="F26" s="1100"/>
      <c r="G26" s="1100"/>
      <c r="H26" s="1100"/>
      <c r="I26" s="1100"/>
      <c r="J26" s="1100"/>
      <c r="K26" s="32" t="s">
        <v>170</v>
      </c>
    </row>
    <row r="27" spans="1:11" ht="15.75" customHeight="1">
      <c r="A27" s="470" t="s">
        <v>20</v>
      </c>
      <c r="B27" s="489">
        <v>91</v>
      </c>
      <c r="C27" s="489">
        <v>36</v>
      </c>
      <c r="D27" s="489">
        <v>127</v>
      </c>
      <c r="E27" s="489">
        <v>0</v>
      </c>
      <c r="F27" s="489">
        <v>0</v>
      </c>
      <c r="G27" s="489">
        <v>0</v>
      </c>
      <c r="H27" s="489">
        <f>E27+B27</f>
        <v>91</v>
      </c>
      <c r="I27" s="489">
        <f>F27+C27</f>
        <v>36</v>
      </c>
      <c r="J27" s="489">
        <f>SUM(H27:I27)</f>
        <v>127</v>
      </c>
      <c r="K27" s="320" t="s">
        <v>147</v>
      </c>
    </row>
    <row r="28" spans="1:11" ht="17.25" customHeight="1">
      <c r="A28" s="399" t="s">
        <v>295</v>
      </c>
      <c r="B28" s="492">
        <v>1</v>
      </c>
      <c r="C28" s="492">
        <v>0</v>
      </c>
      <c r="D28" s="492">
        <v>1</v>
      </c>
      <c r="E28" s="489">
        <v>0</v>
      </c>
      <c r="F28" s="489">
        <v>0</v>
      </c>
      <c r="G28" s="489">
        <v>0</v>
      </c>
      <c r="H28" s="489">
        <f t="shared" ref="H28:H37" si="6">E28+B28</f>
        <v>1</v>
      </c>
      <c r="I28" s="489">
        <f t="shared" ref="I28:I37" si="7">F28+C28</f>
        <v>0</v>
      </c>
      <c r="J28" s="489">
        <f t="shared" ref="J28:J35" si="8">SUM(H28:I28)</f>
        <v>1</v>
      </c>
      <c r="K28" s="27" t="s">
        <v>151</v>
      </c>
    </row>
    <row r="29" spans="1:11" ht="17.25" customHeight="1">
      <c r="A29" s="399" t="s">
        <v>24</v>
      </c>
      <c r="B29" s="492">
        <v>86</v>
      </c>
      <c r="C29" s="492">
        <v>55</v>
      </c>
      <c r="D29" s="492">
        <v>141</v>
      </c>
      <c r="E29" s="489">
        <v>0</v>
      </c>
      <c r="F29" s="489">
        <v>0</v>
      </c>
      <c r="G29" s="489">
        <v>0</v>
      </c>
      <c r="H29" s="489">
        <f t="shared" si="6"/>
        <v>86</v>
      </c>
      <c r="I29" s="489">
        <f t="shared" si="7"/>
        <v>55</v>
      </c>
      <c r="J29" s="489">
        <f t="shared" si="8"/>
        <v>141</v>
      </c>
      <c r="K29" s="27" t="s">
        <v>166</v>
      </c>
    </row>
    <row r="30" spans="1:11" ht="17.25" customHeight="1">
      <c r="A30" s="399" t="s">
        <v>289</v>
      </c>
      <c r="B30" s="492">
        <v>51</v>
      </c>
      <c r="C30" s="492">
        <v>20</v>
      </c>
      <c r="D30" s="492">
        <v>71</v>
      </c>
      <c r="E30" s="489">
        <v>0</v>
      </c>
      <c r="F30" s="489">
        <v>0</v>
      </c>
      <c r="G30" s="489">
        <v>0</v>
      </c>
      <c r="H30" s="489">
        <f t="shared" si="6"/>
        <v>51</v>
      </c>
      <c r="I30" s="489">
        <f t="shared" si="7"/>
        <v>20</v>
      </c>
      <c r="J30" s="489">
        <f t="shared" si="8"/>
        <v>71</v>
      </c>
      <c r="K30" s="27" t="s">
        <v>290</v>
      </c>
    </row>
    <row r="31" spans="1:11" ht="17.25" customHeight="1">
      <c r="A31" s="399" t="s">
        <v>293</v>
      </c>
      <c r="B31" s="492">
        <v>237</v>
      </c>
      <c r="C31" s="492">
        <v>345</v>
      </c>
      <c r="D31" s="492">
        <v>582</v>
      </c>
      <c r="E31" s="489">
        <v>0</v>
      </c>
      <c r="F31" s="489">
        <v>0</v>
      </c>
      <c r="G31" s="489">
        <v>0</v>
      </c>
      <c r="H31" s="489">
        <f t="shared" si="6"/>
        <v>237</v>
      </c>
      <c r="I31" s="489">
        <f t="shared" si="7"/>
        <v>345</v>
      </c>
      <c r="J31" s="489">
        <f t="shared" si="8"/>
        <v>582</v>
      </c>
      <c r="K31" s="27" t="s">
        <v>294</v>
      </c>
    </row>
    <row r="32" spans="1:11" ht="17.25" customHeight="1">
      <c r="A32" s="399" t="s">
        <v>291</v>
      </c>
      <c r="B32" s="492">
        <v>48</v>
      </c>
      <c r="C32" s="492">
        <v>105</v>
      </c>
      <c r="D32" s="492">
        <v>153</v>
      </c>
      <c r="E32" s="489">
        <v>0</v>
      </c>
      <c r="F32" s="489">
        <v>0</v>
      </c>
      <c r="G32" s="489">
        <v>0</v>
      </c>
      <c r="H32" s="489">
        <f t="shared" si="6"/>
        <v>48</v>
      </c>
      <c r="I32" s="489">
        <f t="shared" si="7"/>
        <v>105</v>
      </c>
      <c r="J32" s="489">
        <f t="shared" si="8"/>
        <v>153</v>
      </c>
      <c r="K32" s="27" t="s">
        <v>292</v>
      </c>
    </row>
    <row r="33" spans="1:11" ht="17.25" customHeight="1">
      <c r="A33" s="399" t="s">
        <v>280</v>
      </c>
      <c r="B33" s="492">
        <v>133</v>
      </c>
      <c r="C33" s="492">
        <v>22</v>
      </c>
      <c r="D33" s="492">
        <v>155</v>
      </c>
      <c r="E33" s="489">
        <v>0</v>
      </c>
      <c r="F33" s="489">
        <v>0</v>
      </c>
      <c r="G33" s="489">
        <v>0</v>
      </c>
      <c r="H33" s="489">
        <f t="shared" si="6"/>
        <v>133</v>
      </c>
      <c r="I33" s="489">
        <f t="shared" si="7"/>
        <v>22</v>
      </c>
      <c r="J33" s="489">
        <f t="shared" si="8"/>
        <v>155</v>
      </c>
      <c r="K33" s="27" t="s">
        <v>157</v>
      </c>
    </row>
    <row r="34" spans="1:11" ht="17.25" customHeight="1">
      <c r="A34" s="399" t="s">
        <v>64</v>
      </c>
      <c r="B34" s="492">
        <v>23</v>
      </c>
      <c r="C34" s="492">
        <v>46</v>
      </c>
      <c r="D34" s="492">
        <v>69</v>
      </c>
      <c r="E34" s="489">
        <v>0</v>
      </c>
      <c r="F34" s="489">
        <v>0</v>
      </c>
      <c r="G34" s="489">
        <v>0</v>
      </c>
      <c r="H34" s="489">
        <f t="shared" si="6"/>
        <v>23</v>
      </c>
      <c r="I34" s="489">
        <f t="shared" si="7"/>
        <v>46</v>
      </c>
      <c r="J34" s="489">
        <f t="shared" si="8"/>
        <v>69</v>
      </c>
      <c r="K34" s="27" t="s">
        <v>169</v>
      </c>
    </row>
    <row r="35" spans="1:11" ht="17.25" customHeight="1">
      <c r="A35" s="226" t="s">
        <v>277</v>
      </c>
      <c r="B35" s="500">
        <v>59</v>
      </c>
      <c r="C35" s="500">
        <v>5</v>
      </c>
      <c r="D35" s="500">
        <v>64</v>
      </c>
      <c r="E35" s="500">
        <v>0</v>
      </c>
      <c r="F35" s="500">
        <v>0</v>
      </c>
      <c r="G35" s="500">
        <v>0</v>
      </c>
      <c r="H35" s="500">
        <f t="shared" si="6"/>
        <v>59</v>
      </c>
      <c r="I35" s="500">
        <f t="shared" si="7"/>
        <v>5</v>
      </c>
      <c r="J35" s="500">
        <f t="shared" si="8"/>
        <v>64</v>
      </c>
      <c r="K35" s="72" t="s">
        <v>278</v>
      </c>
    </row>
    <row r="36" spans="1:11" ht="17.25" customHeight="1" thickBot="1">
      <c r="A36" s="130" t="s">
        <v>13</v>
      </c>
      <c r="B36" s="500">
        <f>SUM(B27:B35)</f>
        <v>729</v>
      </c>
      <c r="C36" s="500">
        <f t="shared" ref="C36:J36" si="9">SUM(C27:C35)</f>
        <v>634</v>
      </c>
      <c r="D36" s="500">
        <f t="shared" si="9"/>
        <v>1363</v>
      </c>
      <c r="E36" s="500">
        <f t="shared" si="9"/>
        <v>0</v>
      </c>
      <c r="F36" s="500">
        <f t="shared" si="9"/>
        <v>0</v>
      </c>
      <c r="G36" s="500">
        <f t="shared" si="9"/>
        <v>0</v>
      </c>
      <c r="H36" s="500">
        <f t="shared" si="9"/>
        <v>729</v>
      </c>
      <c r="I36" s="500">
        <f t="shared" si="9"/>
        <v>634</v>
      </c>
      <c r="J36" s="500">
        <f t="shared" si="9"/>
        <v>1363</v>
      </c>
      <c r="K36" s="67" t="s">
        <v>171</v>
      </c>
    </row>
    <row r="37" spans="1:11" ht="17.25" customHeight="1" thickBot="1">
      <c r="A37" s="25" t="s">
        <v>78</v>
      </c>
      <c r="B37" s="480">
        <f>SUM(B25,B36)</f>
        <v>1637</v>
      </c>
      <c r="C37" s="480">
        <f>SUM(C25,C36)</f>
        <v>2332</v>
      </c>
      <c r="D37" s="480">
        <f>SUM(D25,D36)</f>
        <v>3969</v>
      </c>
      <c r="E37" s="480">
        <v>0</v>
      </c>
      <c r="F37" s="480">
        <v>0</v>
      </c>
      <c r="G37" s="480">
        <v>0</v>
      </c>
      <c r="H37" s="480">
        <f t="shared" si="6"/>
        <v>1637</v>
      </c>
      <c r="I37" s="480">
        <f t="shared" si="7"/>
        <v>2332</v>
      </c>
      <c r="J37" s="480">
        <f>SUM(G37,D37)</f>
        <v>3969</v>
      </c>
      <c r="K37" s="397" t="s">
        <v>512</v>
      </c>
    </row>
    <row r="38" spans="1:11" ht="16.5" thickTop="1">
      <c r="A38" s="4"/>
      <c r="B38" s="129"/>
      <c r="C38" s="129"/>
      <c r="D38" s="129"/>
      <c r="E38" s="129"/>
      <c r="F38" s="129"/>
      <c r="G38" s="129"/>
      <c r="H38" s="129"/>
      <c r="I38" s="129"/>
      <c r="J38" s="129"/>
      <c r="K38" s="165"/>
    </row>
  </sheetData>
  <mergeCells count="12">
    <mergeCell ref="B26:J26"/>
    <mergeCell ref="B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0" firstPageNumber="10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C9900"/>
  </sheetPr>
  <dimension ref="A1:K65"/>
  <sheetViews>
    <sheetView rightToLeft="1" view="pageBreakPreview" topLeftCell="A19" zoomScale="90" zoomScaleNormal="60" zoomScaleSheetLayoutView="90" workbookViewId="0">
      <selection activeCell="N16" sqref="N16"/>
    </sheetView>
  </sheetViews>
  <sheetFormatPr defaultRowHeight="12.75"/>
  <cols>
    <col min="1" max="1" width="30.7109375" customWidth="1"/>
    <col min="2" max="10" width="9.7109375" customWidth="1"/>
    <col min="11" max="11" width="30.7109375" customWidth="1"/>
    <col min="213" max="213" width="29.42578125" customWidth="1"/>
    <col min="214" max="225" width="10.140625" customWidth="1"/>
    <col min="226" max="226" width="8.140625" customWidth="1"/>
    <col min="469" max="469" width="29.42578125" customWidth="1"/>
    <col min="470" max="481" width="10.140625" customWidth="1"/>
    <col min="482" max="482" width="8.140625" customWidth="1"/>
    <col min="725" max="725" width="29.42578125" customWidth="1"/>
    <col min="726" max="737" width="10.140625" customWidth="1"/>
    <col min="738" max="738" width="8.140625" customWidth="1"/>
    <col min="981" max="981" width="29.42578125" customWidth="1"/>
    <col min="982" max="993" width="10.140625" customWidth="1"/>
    <col min="994" max="994" width="8.140625" customWidth="1"/>
    <col min="1237" max="1237" width="29.42578125" customWidth="1"/>
    <col min="1238" max="1249" width="10.140625" customWidth="1"/>
    <col min="1250" max="1250" width="8.140625" customWidth="1"/>
    <col min="1493" max="1493" width="29.42578125" customWidth="1"/>
    <col min="1494" max="1505" width="10.140625" customWidth="1"/>
    <col min="1506" max="1506" width="8.140625" customWidth="1"/>
    <col min="1749" max="1749" width="29.42578125" customWidth="1"/>
    <col min="1750" max="1761" width="10.140625" customWidth="1"/>
    <col min="1762" max="1762" width="8.140625" customWidth="1"/>
    <col min="2005" max="2005" width="29.42578125" customWidth="1"/>
    <col min="2006" max="2017" width="10.140625" customWidth="1"/>
    <col min="2018" max="2018" width="8.140625" customWidth="1"/>
    <col min="2261" max="2261" width="29.42578125" customWidth="1"/>
    <col min="2262" max="2273" width="10.140625" customWidth="1"/>
    <col min="2274" max="2274" width="8.140625" customWidth="1"/>
    <col min="2517" max="2517" width="29.42578125" customWidth="1"/>
    <col min="2518" max="2529" width="10.140625" customWidth="1"/>
    <col min="2530" max="2530" width="8.140625" customWidth="1"/>
    <col min="2773" max="2773" width="29.42578125" customWidth="1"/>
    <col min="2774" max="2785" width="10.140625" customWidth="1"/>
    <col min="2786" max="2786" width="8.140625" customWidth="1"/>
    <col min="3029" max="3029" width="29.42578125" customWidth="1"/>
    <col min="3030" max="3041" width="10.140625" customWidth="1"/>
    <col min="3042" max="3042" width="8.140625" customWidth="1"/>
    <col min="3285" max="3285" width="29.42578125" customWidth="1"/>
    <col min="3286" max="3297" width="10.140625" customWidth="1"/>
    <col min="3298" max="3298" width="8.140625" customWidth="1"/>
    <col min="3541" max="3541" width="29.42578125" customWidth="1"/>
    <col min="3542" max="3553" width="10.140625" customWidth="1"/>
    <col min="3554" max="3554" width="8.140625" customWidth="1"/>
    <col min="3797" max="3797" width="29.42578125" customWidth="1"/>
    <col min="3798" max="3809" width="10.140625" customWidth="1"/>
    <col min="3810" max="3810" width="8.140625" customWidth="1"/>
    <col min="4053" max="4053" width="29.42578125" customWidth="1"/>
    <col min="4054" max="4065" width="10.140625" customWidth="1"/>
    <col min="4066" max="4066" width="8.140625" customWidth="1"/>
    <col min="4309" max="4309" width="29.42578125" customWidth="1"/>
    <col min="4310" max="4321" width="10.140625" customWidth="1"/>
    <col min="4322" max="4322" width="8.140625" customWidth="1"/>
    <col min="4565" max="4565" width="29.42578125" customWidth="1"/>
    <col min="4566" max="4577" width="10.140625" customWidth="1"/>
    <col min="4578" max="4578" width="8.140625" customWidth="1"/>
    <col min="4821" max="4821" width="29.42578125" customWidth="1"/>
    <col min="4822" max="4833" width="10.140625" customWidth="1"/>
    <col min="4834" max="4834" width="8.140625" customWidth="1"/>
    <col min="5077" max="5077" width="29.42578125" customWidth="1"/>
    <col min="5078" max="5089" width="10.140625" customWidth="1"/>
    <col min="5090" max="5090" width="8.140625" customWidth="1"/>
    <col min="5333" max="5333" width="29.42578125" customWidth="1"/>
    <col min="5334" max="5345" width="10.140625" customWidth="1"/>
    <col min="5346" max="5346" width="8.140625" customWidth="1"/>
    <col min="5589" max="5589" width="29.42578125" customWidth="1"/>
    <col min="5590" max="5601" width="10.140625" customWidth="1"/>
    <col min="5602" max="5602" width="8.140625" customWidth="1"/>
    <col min="5845" max="5845" width="29.42578125" customWidth="1"/>
    <col min="5846" max="5857" width="10.140625" customWidth="1"/>
    <col min="5858" max="5858" width="8.140625" customWidth="1"/>
    <col min="6101" max="6101" width="29.42578125" customWidth="1"/>
    <col min="6102" max="6113" width="10.140625" customWidth="1"/>
    <col min="6114" max="6114" width="8.140625" customWidth="1"/>
    <col min="6357" max="6357" width="29.42578125" customWidth="1"/>
    <col min="6358" max="6369" width="10.140625" customWidth="1"/>
    <col min="6370" max="6370" width="8.140625" customWidth="1"/>
    <col min="6613" max="6613" width="29.42578125" customWidth="1"/>
    <col min="6614" max="6625" width="10.140625" customWidth="1"/>
    <col min="6626" max="6626" width="8.140625" customWidth="1"/>
    <col min="6869" max="6869" width="29.42578125" customWidth="1"/>
    <col min="6870" max="6881" width="10.140625" customWidth="1"/>
    <col min="6882" max="6882" width="8.140625" customWidth="1"/>
    <col min="7125" max="7125" width="29.42578125" customWidth="1"/>
    <col min="7126" max="7137" width="10.140625" customWidth="1"/>
    <col min="7138" max="7138" width="8.140625" customWidth="1"/>
    <col min="7381" max="7381" width="29.42578125" customWidth="1"/>
    <col min="7382" max="7393" width="10.140625" customWidth="1"/>
    <col min="7394" max="7394" width="8.140625" customWidth="1"/>
    <col min="7637" max="7637" width="29.42578125" customWidth="1"/>
    <col min="7638" max="7649" width="10.140625" customWidth="1"/>
    <col min="7650" max="7650" width="8.140625" customWidth="1"/>
    <col min="7893" max="7893" width="29.42578125" customWidth="1"/>
    <col min="7894" max="7905" width="10.140625" customWidth="1"/>
    <col min="7906" max="7906" width="8.140625" customWidth="1"/>
    <col min="8149" max="8149" width="29.42578125" customWidth="1"/>
    <col min="8150" max="8161" width="10.140625" customWidth="1"/>
    <col min="8162" max="8162" width="8.140625" customWidth="1"/>
    <col min="8405" max="8405" width="29.42578125" customWidth="1"/>
    <col min="8406" max="8417" width="10.140625" customWidth="1"/>
    <col min="8418" max="8418" width="8.140625" customWidth="1"/>
    <col min="8661" max="8661" width="29.42578125" customWidth="1"/>
    <col min="8662" max="8673" width="10.140625" customWidth="1"/>
    <col min="8674" max="8674" width="8.140625" customWidth="1"/>
    <col min="8917" max="8917" width="29.42578125" customWidth="1"/>
    <col min="8918" max="8929" width="10.140625" customWidth="1"/>
    <col min="8930" max="8930" width="8.140625" customWidth="1"/>
    <col min="9173" max="9173" width="29.42578125" customWidth="1"/>
    <col min="9174" max="9185" width="10.140625" customWidth="1"/>
    <col min="9186" max="9186" width="8.140625" customWidth="1"/>
    <col min="9429" max="9429" width="29.42578125" customWidth="1"/>
    <col min="9430" max="9441" width="10.140625" customWidth="1"/>
    <col min="9442" max="9442" width="8.140625" customWidth="1"/>
    <col min="9685" max="9685" width="29.42578125" customWidth="1"/>
    <col min="9686" max="9697" width="10.140625" customWidth="1"/>
    <col min="9698" max="9698" width="8.140625" customWidth="1"/>
    <col min="9941" max="9941" width="29.42578125" customWidth="1"/>
    <col min="9942" max="9953" width="10.140625" customWidth="1"/>
    <col min="9954" max="9954" width="8.140625" customWidth="1"/>
    <col min="10197" max="10197" width="29.42578125" customWidth="1"/>
    <col min="10198" max="10209" width="10.140625" customWidth="1"/>
    <col min="10210" max="10210" width="8.140625" customWidth="1"/>
    <col min="10453" max="10453" width="29.42578125" customWidth="1"/>
    <col min="10454" max="10465" width="10.140625" customWidth="1"/>
    <col min="10466" max="10466" width="8.140625" customWidth="1"/>
    <col min="10709" max="10709" width="29.42578125" customWidth="1"/>
    <col min="10710" max="10721" width="10.140625" customWidth="1"/>
    <col min="10722" max="10722" width="8.140625" customWidth="1"/>
    <col min="10965" max="10965" width="29.42578125" customWidth="1"/>
    <col min="10966" max="10977" width="10.140625" customWidth="1"/>
    <col min="10978" max="10978" width="8.140625" customWidth="1"/>
    <col min="11221" max="11221" width="29.42578125" customWidth="1"/>
    <col min="11222" max="11233" width="10.140625" customWidth="1"/>
    <col min="11234" max="11234" width="8.140625" customWidth="1"/>
    <col min="11477" max="11477" width="29.42578125" customWidth="1"/>
    <col min="11478" max="11489" width="10.140625" customWidth="1"/>
    <col min="11490" max="11490" width="8.140625" customWidth="1"/>
    <col min="11733" max="11733" width="29.42578125" customWidth="1"/>
    <col min="11734" max="11745" width="10.140625" customWidth="1"/>
    <col min="11746" max="11746" width="8.140625" customWidth="1"/>
    <col min="11989" max="11989" width="29.42578125" customWidth="1"/>
    <col min="11990" max="12001" width="10.140625" customWidth="1"/>
    <col min="12002" max="12002" width="8.140625" customWidth="1"/>
    <col min="12245" max="12245" width="29.42578125" customWidth="1"/>
    <col min="12246" max="12257" width="10.140625" customWidth="1"/>
    <col min="12258" max="12258" width="8.140625" customWidth="1"/>
    <col min="12501" max="12501" width="29.42578125" customWidth="1"/>
    <col min="12502" max="12513" width="10.140625" customWidth="1"/>
    <col min="12514" max="12514" width="8.140625" customWidth="1"/>
    <col min="12757" max="12757" width="29.42578125" customWidth="1"/>
    <col min="12758" max="12769" width="10.140625" customWidth="1"/>
    <col min="12770" max="12770" width="8.140625" customWidth="1"/>
    <col min="13013" max="13013" width="29.42578125" customWidth="1"/>
    <col min="13014" max="13025" width="10.140625" customWidth="1"/>
    <col min="13026" max="13026" width="8.140625" customWidth="1"/>
    <col min="13269" max="13269" width="29.42578125" customWidth="1"/>
    <col min="13270" max="13281" width="10.140625" customWidth="1"/>
    <col min="13282" max="13282" width="8.140625" customWidth="1"/>
    <col min="13525" max="13525" width="29.42578125" customWidth="1"/>
    <col min="13526" max="13537" width="10.140625" customWidth="1"/>
    <col min="13538" max="13538" width="8.140625" customWidth="1"/>
    <col min="13781" max="13781" width="29.42578125" customWidth="1"/>
    <col min="13782" max="13793" width="10.140625" customWidth="1"/>
    <col min="13794" max="13794" width="8.140625" customWidth="1"/>
    <col min="14037" max="14037" width="29.42578125" customWidth="1"/>
    <col min="14038" max="14049" width="10.140625" customWidth="1"/>
    <col min="14050" max="14050" width="8.140625" customWidth="1"/>
    <col min="14293" max="14293" width="29.42578125" customWidth="1"/>
    <col min="14294" max="14305" width="10.140625" customWidth="1"/>
    <col min="14306" max="14306" width="8.140625" customWidth="1"/>
    <col min="14549" max="14549" width="29.42578125" customWidth="1"/>
    <col min="14550" max="14561" width="10.140625" customWidth="1"/>
    <col min="14562" max="14562" width="8.140625" customWidth="1"/>
    <col min="14805" max="14805" width="29.42578125" customWidth="1"/>
    <col min="14806" max="14817" width="10.140625" customWidth="1"/>
    <col min="14818" max="14818" width="8.140625" customWidth="1"/>
    <col min="15061" max="15061" width="29.42578125" customWidth="1"/>
    <col min="15062" max="15073" width="10.140625" customWidth="1"/>
    <col min="15074" max="15074" width="8.140625" customWidth="1"/>
    <col min="15317" max="15317" width="29.42578125" customWidth="1"/>
    <col min="15318" max="15329" width="10.140625" customWidth="1"/>
    <col min="15330" max="15330" width="8.140625" customWidth="1"/>
    <col min="15573" max="15573" width="29.42578125" customWidth="1"/>
    <col min="15574" max="15585" width="10.140625" customWidth="1"/>
    <col min="15586" max="15586" width="8.140625" customWidth="1"/>
    <col min="15829" max="15829" width="29.42578125" customWidth="1"/>
    <col min="15830" max="15841" width="10.140625" customWidth="1"/>
    <col min="15842" max="15842" width="8.140625" customWidth="1"/>
    <col min="16085" max="16085" width="29.42578125" customWidth="1"/>
    <col min="16086" max="16097" width="10.140625" customWidth="1"/>
    <col min="16098" max="16098" width="8.140625" customWidth="1"/>
  </cols>
  <sheetData>
    <row r="1" spans="1:11" s="2" customFormat="1" ht="27.75" customHeight="1">
      <c r="A1" s="1045" t="s">
        <v>716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7.5" customHeight="1">
      <c r="A2" s="1043" t="s">
        <v>739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82" customFormat="1" ht="22.5" customHeight="1" thickBot="1">
      <c r="A3" s="14" t="s">
        <v>812</v>
      </c>
      <c r="B3" s="310"/>
      <c r="C3" s="310"/>
      <c r="D3" s="310"/>
      <c r="E3" s="310"/>
      <c r="F3" s="310"/>
      <c r="G3" s="310"/>
      <c r="H3" s="310"/>
      <c r="I3" s="310"/>
      <c r="J3" s="310"/>
      <c r="K3" s="46" t="s">
        <v>813</v>
      </c>
    </row>
    <row r="4" spans="1:11" s="3" customFormat="1" ht="17.2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8</v>
      </c>
      <c r="I4" s="1044"/>
      <c r="J4" s="1044"/>
      <c r="K4" s="1067" t="s">
        <v>163</v>
      </c>
    </row>
    <row r="5" spans="1:11" s="3" customFormat="1" ht="16.5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18" customHeight="1">
      <c r="A6" s="1045"/>
      <c r="B6" s="988" t="s">
        <v>235</v>
      </c>
      <c r="C6" s="988" t="s">
        <v>267</v>
      </c>
      <c r="D6" s="989" t="s">
        <v>241</v>
      </c>
      <c r="E6" s="988" t="s">
        <v>235</v>
      </c>
      <c r="F6" s="988" t="s">
        <v>267</v>
      </c>
      <c r="G6" s="989" t="s">
        <v>241</v>
      </c>
      <c r="H6" s="988" t="s">
        <v>235</v>
      </c>
      <c r="I6" s="988" t="s">
        <v>267</v>
      </c>
      <c r="J6" s="989" t="s">
        <v>241</v>
      </c>
      <c r="K6" s="1068"/>
    </row>
    <row r="7" spans="1:11" s="3" customFormat="1" ht="21" customHeight="1" thickBot="1">
      <c r="A7" s="1046"/>
      <c r="B7" s="990" t="s">
        <v>238</v>
      </c>
      <c r="C7" s="990" t="s">
        <v>239</v>
      </c>
      <c r="D7" s="990" t="s">
        <v>240</v>
      </c>
      <c r="E7" s="990" t="s">
        <v>238</v>
      </c>
      <c r="F7" s="990" t="s">
        <v>239</v>
      </c>
      <c r="G7" s="990" t="s">
        <v>240</v>
      </c>
      <c r="H7" s="990" t="s">
        <v>238</v>
      </c>
      <c r="I7" s="990" t="s">
        <v>239</v>
      </c>
      <c r="J7" s="990" t="s">
        <v>240</v>
      </c>
      <c r="K7" s="1069"/>
    </row>
    <row r="8" spans="1:11" ht="21" customHeight="1">
      <c r="A8" s="30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66" t="s">
        <v>164</v>
      </c>
    </row>
    <row r="9" spans="1:11" ht="21" customHeight="1">
      <c r="A9" s="399" t="s">
        <v>16</v>
      </c>
      <c r="B9" s="492">
        <v>36</v>
      </c>
      <c r="C9" s="492">
        <v>72</v>
      </c>
      <c r="D9" s="492">
        <v>108</v>
      </c>
      <c r="E9" s="492">
        <v>0</v>
      </c>
      <c r="F9" s="492">
        <v>0</v>
      </c>
      <c r="G9" s="492">
        <v>0</v>
      </c>
      <c r="H9" s="492">
        <f>SUM(E9,B9)</f>
        <v>36</v>
      </c>
      <c r="I9" s="492">
        <f>SUM(F9,C9)</f>
        <v>72</v>
      </c>
      <c r="J9" s="492">
        <f>SUM(H9:I9)</f>
        <v>108</v>
      </c>
      <c r="K9" s="27" t="s">
        <v>172</v>
      </c>
    </row>
    <row r="10" spans="1:11" ht="21" customHeight="1">
      <c r="A10" s="399" t="s">
        <v>18</v>
      </c>
      <c r="B10" s="492">
        <v>30</v>
      </c>
      <c r="C10" s="492">
        <v>62</v>
      </c>
      <c r="D10" s="492">
        <v>92</v>
      </c>
      <c r="E10" s="492">
        <v>0</v>
      </c>
      <c r="F10" s="492">
        <v>0</v>
      </c>
      <c r="G10" s="492">
        <v>0</v>
      </c>
      <c r="H10" s="492">
        <f t="shared" ref="H10:H26" si="0">SUM(E10,B10)</f>
        <v>30</v>
      </c>
      <c r="I10" s="492">
        <f t="shared" ref="I10:I26" si="1">SUM(F10,C10)</f>
        <v>62</v>
      </c>
      <c r="J10" s="492">
        <f t="shared" ref="J10:J26" si="2">SUM(H10:I10)</f>
        <v>92</v>
      </c>
      <c r="K10" s="27" t="s">
        <v>145</v>
      </c>
    </row>
    <row r="11" spans="1:11" ht="21" customHeight="1">
      <c r="A11" s="399" t="s">
        <v>19</v>
      </c>
      <c r="B11" s="492">
        <v>7</v>
      </c>
      <c r="C11" s="492">
        <v>110</v>
      </c>
      <c r="D11" s="492">
        <v>117</v>
      </c>
      <c r="E11" s="492">
        <v>0</v>
      </c>
      <c r="F11" s="492">
        <v>0</v>
      </c>
      <c r="G11" s="492">
        <v>0</v>
      </c>
      <c r="H11" s="492">
        <f t="shared" si="0"/>
        <v>7</v>
      </c>
      <c r="I11" s="492">
        <f t="shared" si="1"/>
        <v>110</v>
      </c>
      <c r="J11" s="492">
        <f t="shared" si="2"/>
        <v>117</v>
      </c>
      <c r="K11" s="27" t="s">
        <v>146</v>
      </c>
    </row>
    <row r="12" spans="1:11" ht="21" customHeight="1">
      <c r="A12" s="399" t="s">
        <v>20</v>
      </c>
      <c r="B12" s="492">
        <v>80</v>
      </c>
      <c r="C12" s="492">
        <v>101</v>
      </c>
      <c r="D12" s="492">
        <v>181</v>
      </c>
      <c r="E12" s="492">
        <v>0</v>
      </c>
      <c r="F12" s="492">
        <v>0</v>
      </c>
      <c r="G12" s="492">
        <v>0</v>
      </c>
      <c r="H12" s="492">
        <f t="shared" si="0"/>
        <v>80</v>
      </c>
      <c r="I12" s="492">
        <f t="shared" si="1"/>
        <v>101</v>
      </c>
      <c r="J12" s="492">
        <f t="shared" si="2"/>
        <v>181</v>
      </c>
      <c r="K12" s="27" t="s">
        <v>147</v>
      </c>
    </row>
    <row r="13" spans="1:11" ht="21" customHeight="1">
      <c r="A13" s="399" t="s">
        <v>296</v>
      </c>
      <c r="B13" s="492">
        <v>25</v>
      </c>
      <c r="C13" s="492">
        <v>63</v>
      </c>
      <c r="D13" s="492">
        <v>88</v>
      </c>
      <c r="E13" s="492">
        <v>0</v>
      </c>
      <c r="F13" s="492">
        <v>0</v>
      </c>
      <c r="G13" s="492">
        <v>0</v>
      </c>
      <c r="H13" s="492">
        <f t="shared" si="0"/>
        <v>25</v>
      </c>
      <c r="I13" s="492">
        <f t="shared" si="1"/>
        <v>63</v>
      </c>
      <c r="J13" s="492">
        <f t="shared" si="2"/>
        <v>88</v>
      </c>
      <c r="K13" s="27" t="s">
        <v>297</v>
      </c>
    </row>
    <row r="14" spans="1:11" ht="21" customHeight="1">
      <c r="A14" s="399" t="s">
        <v>287</v>
      </c>
      <c r="B14" s="492">
        <v>11</v>
      </c>
      <c r="C14" s="492">
        <v>7</v>
      </c>
      <c r="D14" s="492">
        <v>18</v>
      </c>
      <c r="E14" s="492">
        <v>0</v>
      </c>
      <c r="F14" s="492">
        <v>0</v>
      </c>
      <c r="G14" s="492">
        <v>0</v>
      </c>
      <c r="H14" s="492">
        <f t="shared" si="0"/>
        <v>11</v>
      </c>
      <c r="I14" s="492">
        <f t="shared" si="1"/>
        <v>7</v>
      </c>
      <c r="J14" s="492">
        <f t="shared" si="2"/>
        <v>18</v>
      </c>
      <c r="K14" s="27" t="s">
        <v>150</v>
      </c>
    </row>
    <row r="15" spans="1:11" ht="21" customHeight="1">
      <c r="A15" s="399" t="s">
        <v>23</v>
      </c>
      <c r="B15" s="492">
        <v>22</v>
      </c>
      <c r="C15" s="492">
        <v>86</v>
      </c>
      <c r="D15" s="492">
        <v>108</v>
      </c>
      <c r="E15" s="492">
        <v>0</v>
      </c>
      <c r="F15" s="492">
        <v>0</v>
      </c>
      <c r="G15" s="492">
        <v>0</v>
      </c>
      <c r="H15" s="492">
        <f t="shared" si="0"/>
        <v>22</v>
      </c>
      <c r="I15" s="492">
        <f t="shared" si="1"/>
        <v>86</v>
      </c>
      <c r="J15" s="492">
        <f t="shared" si="2"/>
        <v>108</v>
      </c>
      <c r="K15" s="27" t="s">
        <v>151</v>
      </c>
    </row>
    <row r="16" spans="1:11" ht="21" customHeight="1">
      <c r="A16" s="399" t="s">
        <v>67</v>
      </c>
      <c r="B16" s="492">
        <v>18</v>
      </c>
      <c r="C16" s="492">
        <v>53</v>
      </c>
      <c r="D16" s="492">
        <v>71</v>
      </c>
      <c r="E16" s="492">
        <v>0</v>
      </c>
      <c r="F16" s="492">
        <v>0</v>
      </c>
      <c r="G16" s="492">
        <v>0</v>
      </c>
      <c r="H16" s="492">
        <f t="shared" si="0"/>
        <v>18</v>
      </c>
      <c r="I16" s="492">
        <f t="shared" si="1"/>
        <v>53</v>
      </c>
      <c r="J16" s="492">
        <f t="shared" si="2"/>
        <v>71</v>
      </c>
      <c r="K16" s="27" t="s">
        <v>191</v>
      </c>
    </row>
    <row r="17" spans="1:11" ht="21" customHeight="1">
      <c r="A17" s="399" t="s">
        <v>24</v>
      </c>
      <c r="B17" s="492">
        <v>65</v>
      </c>
      <c r="C17" s="492">
        <v>64</v>
      </c>
      <c r="D17" s="492">
        <v>129</v>
      </c>
      <c r="E17" s="492">
        <v>0</v>
      </c>
      <c r="F17" s="492">
        <v>0</v>
      </c>
      <c r="G17" s="492">
        <v>0</v>
      </c>
      <c r="H17" s="492">
        <f t="shared" si="0"/>
        <v>65</v>
      </c>
      <c r="I17" s="492">
        <f t="shared" si="1"/>
        <v>64</v>
      </c>
      <c r="J17" s="492">
        <f t="shared" si="2"/>
        <v>129</v>
      </c>
      <c r="K17" s="27" t="s">
        <v>166</v>
      </c>
    </row>
    <row r="18" spans="1:11" ht="21" customHeight="1">
      <c r="A18" s="399" t="s">
        <v>2</v>
      </c>
      <c r="B18" s="492">
        <v>116</v>
      </c>
      <c r="C18" s="492">
        <v>315</v>
      </c>
      <c r="D18" s="492">
        <v>431</v>
      </c>
      <c r="E18" s="492">
        <v>0</v>
      </c>
      <c r="F18" s="492">
        <v>0</v>
      </c>
      <c r="G18" s="492">
        <v>0</v>
      </c>
      <c r="H18" s="492">
        <f t="shared" si="0"/>
        <v>116</v>
      </c>
      <c r="I18" s="492">
        <f t="shared" si="1"/>
        <v>315</v>
      </c>
      <c r="J18" s="492">
        <f t="shared" si="2"/>
        <v>431</v>
      </c>
      <c r="K18" s="27" t="s">
        <v>294</v>
      </c>
    </row>
    <row r="19" spans="1:11" ht="21" customHeight="1">
      <c r="A19" s="399" t="s">
        <v>54</v>
      </c>
      <c r="B19" s="492">
        <v>75</v>
      </c>
      <c r="C19" s="492">
        <v>104</v>
      </c>
      <c r="D19" s="492">
        <v>179</v>
      </c>
      <c r="E19" s="492">
        <v>0</v>
      </c>
      <c r="F19" s="492">
        <v>0</v>
      </c>
      <c r="G19" s="492">
        <v>0</v>
      </c>
      <c r="H19" s="492">
        <f t="shared" si="0"/>
        <v>75</v>
      </c>
      <c r="I19" s="492">
        <f t="shared" si="1"/>
        <v>104</v>
      </c>
      <c r="J19" s="492">
        <f t="shared" si="2"/>
        <v>179</v>
      </c>
      <c r="K19" s="27" t="s">
        <v>292</v>
      </c>
    </row>
    <row r="20" spans="1:11" ht="21" customHeight="1">
      <c r="A20" s="399" t="s">
        <v>5</v>
      </c>
      <c r="B20" s="492">
        <v>0</v>
      </c>
      <c r="C20" s="492">
        <v>194</v>
      </c>
      <c r="D20" s="492">
        <v>194</v>
      </c>
      <c r="E20" s="492">
        <v>0</v>
      </c>
      <c r="F20" s="492">
        <v>0</v>
      </c>
      <c r="G20" s="492">
        <v>0</v>
      </c>
      <c r="H20" s="492">
        <f t="shared" si="0"/>
        <v>0</v>
      </c>
      <c r="I20" s="492">
        <f t="shared" si="1"/>
        <v>194</v>
      </c>
      <c r="J20" s="492">
        <f t="shared" si="2"/>
        <v>194</v>
      </c>
      <c r="K20" s="27" t="s">
        <v>167</v>
      </c>
    </row>
    <row r="21" spans="1:11" ht="21" customHeight="1">
      <c r="A21" s="399" t="s">
        <v>277</v>
      </c>
      <c r="B21" s="492">
        <v>68</v>
      </c>
      <c r="C21" s="492">
        <v>31</v>
      </c>
      <c r="D21" s="492">
        <v>99</v>
      </c>
      <c r="E21" s="492">
        <v>0</v>
      </c>
      <c r="F21" s="492">
        <v>0</v>
      </c>
      <c r="G21" s="492">
        <v>0</v>
      </c>
      <c r="H21" s="492">
        <f t="shared" si="0"/>
        <v>68</v>
      </c>
      <c r="I21" s="492">
        <f t="shared" si="1"/>
        <v>31</v>
      </c>
      <c r="J21" s="492">
        <f t="shared" si="2"/>
        <v>99</v>
      </c>
      <c r="K21" s="27" t="s">
        <v>278</v>
      </c>
    </row>
    <row r="22" spans="1:11" ht="21" customHeight="1">
      <c r="A22" s="399" t="s">
        <v>25</v>
      </c>
      <c r="B22" s="492">
        <v>192</v>
      </c>
      <c r="C22" s="492">
        <v>286</v>
      </c>
      <c r="D22" s="492">
        <v>478</v>
      </c>
      <c r="E22" s="492">
        <v>0</v>
      </c>
      <c r="F22" s="492">
        <v>0</v>
      </c>
      <c r="G22" s="492">
        <v>0</v>
      </c>
      <c r="H22" s="492">
        <f t="shared" si="0"/>
        <v>192</v>
      </c>
      <c r="I22" s="492">
        <f t="shared" si="1"/>
        <v>286</v>
      </c>
      <c r="J22" s="492">
        <f t="shared" si="2"/>
        <v>478</v>
      </c>
      <c r="K22" s="27" t="s">
        <v>274</v>
      </c>
    </row>
    <row r="23" spans="1:11" ht="21" customHeight="1">
      <c r="A23" s="399" t="s">
        <v>27</v>
      </c>
      <c r="B23" s="492">
        <v>60</v>
      </c>
      <c r="C23" s="492">
        <v>19</v>
      </c>
      <c r="D23" s="492">
        <v>79</v>
      </c>
      <c r="E23" s="492">
        <v>0</v>
      </c>
      <c r="F23" s="492">
        <v>0</v>
      </c>
      <c r="G23" s="492">
        <v>0</v>
      </c>
      <c r="H23" s="492">
        <f t="shared" si="0"/>
        <v>60</v>
      </c>
      <c r="I23" s="492">
        <f t="shared" si="1"/>
        <v>19</v>
      </c>
      <c r="J23" s="492">
        <f t="shared" si="2"/>
        <v>79</v>
      </c>
      <c r="K23" s="27" t="s">
        <v>155</v>
      </c>
    </row>
    <row r="24" spans="1:11" ht="21" customHeight="1">
      <c r="A24" s="399" t="s">
        <v>28</v>
      </c>
      <c r="B24" s="492">
        <v>61</v>
      </c>
      <c r="C24" s="492">
        <v>61</v>
      </c>
      <c r="D24" s="492">
        <v>122</v>
      </c>
      <c r="E24" s="492">
        <v>0</v>
      </c>
      <c r="F24" s="492">
        <v>0</v>
      </c>
      <c r="G24" s="492">
        <v>0</v>
      </c>
      <c r="H24" s="492">
        <f t="shared" si="0"/>
        <v>61</v>
      </c>
      <c r="I24" s="492">
        <f t="shared" si="1"/>
        <v>61</v>
      </c>
      <c r="J24" s="492">
        <f t="shared" si="2"/>
        <v>122</v>
      </c>
      <c r="K24" s="27" t="s">
        <v>157</v>
      </c>
    </row>
    <row r="25" spans="1:11" ht="21" customHeight="1">
      <c r="A25" s="399" t="s">
        <v>30</v>
      </c>
      <c r="B25" s="492">
        <v>23</v>
      </c>
      <c r="C25" s="492">
        <v>16</v>
      </c>
      <c r="D25" s="492">
        <v>39</v>
      </c>
      <c r="E25" s="492">
        <v>0</v>
      </c>
      <c r="F25" s="492">
        <v>0</v>
      </c>
      <c r="G25" s="492">
        <v>0</v>
      </c>
      <c r="H25" s="492">
        <f t="shared" si="0"/>
        <v>23</v>
      </c>
      <c r="I25" s="492">
        <f t="shared" si="1"/>
        <v>16</v>
      </c>
      <c r="J25" s="492">
        <f t="shared" si="2"/>
        <v>39</v>
      </c>
      <c r="K25" s="27" t="s">
        <v>168</v>
      </c>
    </row>
    <row r="26" spans="1:11" ht="21" customHeight="1">
      <c r="A26" s="399" t="s">
        <v>64</v>
      </c>
      <c r="B26" s="492">
        <v>49</v>
      </c>
      <c r="C26" s="492">
        <v>61</v>
      </c>
      <c r="D26" s="492">
        <v>110</v>
      </c>
      <c r="E26" s="492">
        <v>0</v>
      </c>
      <c r="F26" s="492">
        <v>0</v>
      </c>
      <c r="G26" s="492">
        <v>0</v>
      </c>
      <c r="H26" s="492">
        <f t="shared" si="0"/>
        <v>49</v>
      </c>
      <c r="I26" s="492">
        <f t="shared" si="1"/>
        <v>61</v>
      </c>
      <c r="J26" s="492">
        <f t="shared" si="2"/>
        <v>110</v>
      </c>
      <c r="K26" s="27" t="s">
        <v>169</v>
      </c>
    </row>
    <row r="27" spans="1:11" ht="21" customHeight="1" thickBot="1">
      <c r="A27" s="75" t="s">
        <v>11</v>
      </c>
      <c r="B27" s="503">
        <f>SUM(B9:B26)</f>
        <v>938</v>
      </c>
      <c r="C27" s="503">
        <f t="shared" ref="C27:J27" si="3">SUM(C9:C26)</f>
        <v>1705</v>
      </c>
      <c r="D27" s="503">
        <f t="shared" si="3"/>
        <v>2643</v>
      </c>
      <c r="E27" s="503">
        <f t="shared" si="3"/>
        <v>0</v>
      </c>
      <c r="F27" s="503">
        <f t="shared" si="3"/>
        <v>0</v>
      </c>
      <c r="G27" s="503">
        <f t="shared" si="3"/>
        <v>0</v>
      </c>
      <c r="H27" s="503">
        <f t="shared" si="3"/>
        <v>938</v>
      </c>
      <c r="I27" s="503">
        <f t="shared" si="3"/>
        <v>1705</v>
      </c>
      <c r="J27" s="503">
        <f t="shared" si="3"/>
        <v>2643</v>
      </c>
      <c r="K27" s="86" t="s">
        <v>161</v>
      </c>
    </row>
    <row r="28" spans="1:11" ht="22.5" customHeight="1" thickTop="1">
      <c r="A28" s="135"/>
      <c r="B28" s="61"/>
      <c r="C28" s="61"/>
      <c r="D28" s="61"/>
      <c r="E28" s="61"/>
      <c r="F28" s="61"/>
      <c r="G28" s="61"/>
      <c r="H28" s="61"/>
      <c r="I28" s="61"/>
      <c r="J28" s="61"/>
      <c r="K28" s="26"/>
    </row>
    <row r="29" spans="1:11" s="3" customFormat="1" ht="22.5" customHeight="1">
      <c r="A29" s="315"/>
      <c r="B29" s="315"/>
      <c r="C29" s="316"/>
      <c r="D29" s="316"/>
      <c r="E29" s="316"/>
      <c r="F29" s="316"/>
      <c r="G29" s="316"/>
      <c r="H29" s="316"/>
      <c r="I29" s="316"/>
      <c r="J29" s="316"/>
      <c r="K29" s="192"/>
    </row>
    <row r="30" spans="1:11" s="3" customFormat="1" ht="22.5" customHeight="1">
      <c r="A30" s="358"/>
      <c r="B30" s="358"/>
      <c r="C30" s="359"/>
      <c r="D30" s="359"/>
      <c r="E30" s="359"/>
      <c r="F30" s="359"/>
      <c r="G30" s="359"/>
      <c r="H30" s="359"/>
      <c r="I30" s="359"/>
      <c r="J30" s="359"/>
      <c r="K30" s="192"/>
    </row>
    <row r="31" spans="1:11" s="3" customFormat="1" ht="22.5" customHeight="1">
      <c r="A31" s="364"/>
      <c r="B31" s="364"/>
      <c r="C31" s="365"/>
      <c r="D31" s="365"/>
      <c r="E31" s="365"/>
      <c r="F31" s="365"/>
      <c r="G31" s="365"/>
      <c r="H31" s="365"/>
      <c r="I31" s="365"/>
      <c r="J31" s="365"/>
      <c r="K31" s="369"/>
    </row>
    <row r="32" spans="1:11" s="3" customFormat="1" ht="22.5" customHeight="1">
      <c r="A32" s="391"/>
      <c r="B32" s="391"/>
      <c r="C32" s="393"/>
      <c r="D32" s="393"/>
      <c r="E32" s="393"/>
      <c r="F32" s="393"/>
      <c r="G32" s="393"/>
      <c r="H32" s="393"/>
      <c r="I32" s="393"/>
      <c r="J32" s="393"/>
      <c r="K32" s="398"/>
    </row>
    <row r="33" spans="1:11" s="3" customFormat="1" ht="22.5" customHeight="1">
      <c r="A33" s="391"/>
      <c r="B33" s="391"/>
      <c r="C33" s="393"/>
      <c r="D33" s="393"/>
      <c r="E33" s="393"/>
      <c r="F33" s="393"/>
      <c r="G33" s="393"/>
      <c r="H33" s="393"/>
      <c r="I33" s="393"/>
      <c r="J33" s="393"/>
      <c r="K33" s="398"/>
    </row>
    <row r="34" spans="1:11" s="3" customFormat="1" ht="22.5" customHeight="1" thickBot="1">
      <c r="A34" s="313" t="s">
        <v>1176</v>
      </c>
      <c r="B34" s="313"/>
      <c r="C34" s="310"/>
      <c r="D34" s="310"/>
      <c r="E34" s="310"/>
      <c r="F34" s="310"/>
      <c r="G34" s="310"/>
      <c r="H34" s="310"/>
      <c r="I34" s="310"/>
      <c r="J34" s="310"/>
      <c r="K34" s="142" t="s">
        <v>1177</v>
      </c>
    </row>
    <row r="35" spans="1:11" s="3" customFormat="1" ht="20.25" customHeight="1" thickTop="1">
      <c r="A35" s="1044" t="s">
        <v>14</v>
      </c>
      <c r="B35" s="1044" t="s">
        <v>6</v>
      </c>
      <c r="C35" s="1044"/>
      <c r="D35" s="1044"/>
      <c r="E35" s="1044" t="s">
        <v>7</v>
      </c>
      <c r="F35" s="1044"/>
      <c r="G35" s="1044"/>
      <c r="H35" s="1044" t="s">
        <v>8</v>
      </c>
      <c r="I35" s="1044"/>
      <c r="J35" s="1044"/>
      <c r="K35" s="1067" t="s">
        <v>163</v>
      </c>
    </row>
    <row r="36" spans="1:11" s="3" customFormat="1" ht="20.25" customHeight="1">
      <c r="A36" s="1045"/>
      <c r="B36" s="1045" t="s">
        <v>441</v>
      </c>
      <c r="C36" s="1045"/>
      <c r="D36" s="1045"/>
      <c r="E36" s="1045" t="s">
        <v>127</v>
      </c>
      <c r="F36" s="1045"/>
      <c r="G36" s="1045"/>
      <c r="H36" s="1045" t="s">
        <v>128</v>
      </c>
      <c r="I36" s="1045"/>
      <c r="J36" s="1045"/>
      <c r="K36" s="1068"/>
    </row>
    <row r="37" spans="1:11" s="3" customFormat="1" ht="20.25" customHeight="1">
      <c r="A37" s="1045"/>
      <c r="B37" s="988" t="s">
        <v>235</v>
      </c>
      <c r="C37" s="988" t="s">
        <v>267</v>
      </c>
      <c r="D37" s="989" t="s">
        <v>241</v>
      </c>
      <c r="E37" s="988" t="s">
        <v>235</v>
      </c>
      <c r="F37" s="988" t="s">
        <v>267</v>
      </c>
      <c r="G37" s="989" t="s">
        <v>241</v>
      </c>
      <c r="H37" s="988" t="s">
        <v>235</v>
      </c>
      <c r="I37" s="988" t="s">
        <v>267</v>
      </c>
      <c r="J37" s="989" t="s">
        <v>241</v>
      </c>
      <c r="K37" s="1068"/>
    </row>
    <row r="38" spans="1:11" s="3" customFormat="1" ht="20.25" customHeight="1" thickBot="1">
      <c r="A38" s="1046"/>
      <c r="B38" s="990" t="s">
        <v>238</v>
      </c>
      <c r="C38" s="990" t="s">
        <v>239</v>
      </c>
      <c r="D38" s="990" t="s">
        <v>240</v>
      </c>
      <c r="E38" s="990" t="s">
        <v>238</v>
      </c>
      <c r="F38" s="990" t="s">
        <v>239</v>
      </c>
      <c r="G38" s="990" t="s">
        <v>240</v>
      </c>
      <c r="H38" s="990" t="s">
        <v>238</v>
      </c>
      <c r="I38" s="990" t="s">
        <v>239</v>
      </c>
      <c r="J38" s="990" t="s">
        <v>240</v>
      </c>
      <c r="K38" s="1069"/>
    </row>
    <row r="39" spans="1:11" ht="22.5" customHeight="1">
      <c r="A39" s="137" t="s">
        <v>12</v>
      </c>
      <c r="B39" s="991"/>
      <c r="C39" s="991"/>
      <c r="D39" s="991"/>
      <c r="E39" s="492"/>
      <c r="F39" s="492"/>
      <c r="G39" s="492"/>
      <c r="H39" s="492"/>
      <c r="I39" s="492"/>
      <c r="J39" s="492"/>
      <c r="K39" s="32" t="s">
        <v>170</v>
      </c>
    </row>
    <row r="40" spans="1:11" ht="22.5" customHeight="1">
      <c r="A40" s="399" t="s">
        <v>19</v>
      </c>
      <c r="B40" s="492">
        <v>46</v>
      </c>
      <c r="C40" s="492">
        <v>34</v>
      </c>
      <c r="D40" s="492">
        <v>80</v>
      </c>
      <c r="E40" s="492">
        <v>0</v>
      </c>
      <c r="F40" s="492">
        <v>0</v>
      </c>
      <c r="G40" s="492">
        <v>0</v>
      </c>
      <c r="H40" s="492">
        <f>E40+B40</f>
        <v>46</v>
      </c>
      <c r="I40" s="492">
        <f>F40+C40</f>
        <v>34</v>
      </c>
      <c r="J40" s="492">
        <f>SUM(H40:I40)</f>
        <v>80</v>
      </c>
      <c r="K40" s="27" t="s">
        <v>146</v>
      </c>
    </row>
    <row r="41" spans="1:11" ht="22.5" customHeight="1">
      <c r="A41" s="399" t="s">
        <v>20</v>
      </c>
      <c r="B41" s="492">
        <v>85</v>
      </c>
      <c r="C41" s="492">
        <v>9</v>
      </c>
      <c r="D41" s="492">
        <v>94</v>
      </c>
      <c r="E41" s="492"/>
      <c r="F41" s="492"/>
      <c r="G41" s="492"/>
      <c r="H41" s="492">
        <f t="shared" ref="H41:H49" si="4">E41+B41</f>
        <v>85</v>
      </c>
      <c r="I41" s="492">
        <f t="shared" ref="I41:I49" si="5">F41+C41</f>
        <v>9</v>
      </c>
      <c r="J41" s="492">
        <f t="shared" ref="J41:J49" si="6">SUM(H41:I41)</f>
        <v>94</v>
      </c>
      <c r="K41" s="27" t="s">
        <v>147</v>
      </c>
    </row>
    <row r="42" spans="1:11" ht="22.5" customHeight="1">
      <c r="A42" s="399" t="s">
        <v>23</v>
      </c>
      <c r="B42" s="492">
        <v>52</v>
      </c>
      <c r="C42" s="492">
        <v>56</v>
      </c>
      <c r="D42" s="492">
        <v>108</v>
      </c>
      <c r="E42" s="492">
        <v>0</v>
      </c>
      <c r="F42" s="492">
        <v>0</v>
      </c>
      <c r="G42" s="492">
        <v>0</v>
      </c>
      <c r="H42" s="492">
        <f t="shared" si="4"/>
        <v>52</v>
      </c>
      <c r="I42" s="492">
        <f t="shared" si="5"/>
        <v>56</v>
      </c>
      <c r="J42" s="492">
        <f t="shared" si="6"/>
        <v>108</v>
      </c>
      <c r="K42" s="27" t="s">
        <v>151</v>
      </c>
    </row>
    <row r="43" spans="1:11" ht="22.5" customHeight="1">
      <c r="A43" s="399" t="s">
        <v>67</v>
      </c>
      <c r="B43" s="492">
        <v>21</v>
      </c>
      <c r="C43" s="492">
        <v>14</v>
      </c>
      <c r="D43" s="492">
        <v>35</v>
      </c>
      <c r="E43" s="492">
        <v>0</v>
      </c>
      <c r="F43" s="492">
        <v>0</v>
      </c>
      <c r="G43" s="492">
        <v>0</v>
      </c>
      <c r="H43" s="492">
        <f t="shared" si="4"/>
        <v>21</v>
      </c>
      <c r="I43" s="492">
        <f t="shared" si="5"/>
        <v>14</v>
      </c>
      <c r="J43" s="492">
        <f t="shared" si="6"/>
        <v>35</v>
      </c>
      <c r="K43" s="27" t="s">
        <v>191</v>
      </c>
    </row>
    <row r="44" spans="1:11" ht="22.5" customHeight="1">
      <c r="A44" s="399" t="s">
        <v>24</v>
      </c>
      <c r="B44" s="492">
        <v>66</v>
      </c>
      <c r="C44" s="492">
        <v>34</v>
      </c>
      <c r="D44" s="492">
        <v>100</v>
      </c>
      <c r="E44" s="492">
        <v>0</v>
      </c>
      <c r="F44" s="492">
        <v>0</v>
      </c>
      <c r="G44" s="492">
        <v>0</v>
      </c>
      <c r="H44" s="492">
        <f t="shared" si="4"/>
        <v>66</v>
      </c>
      <c r="I44" s="492">
        <f t="shared" si="5"/>
        <v>34</v>
      </c>
      <c r="J44" s="492">
        <f t="shared" si="6"/>
        <v>100</v>
      </c>
      <c r="K44" s="27" t="s">
        <v>166</v>
      </c>
    </row>
    <row r="45" spans="1:11" ht="22.5" customHeight="1">
      <c r="A45" s="399" t="s">
        <v>2</v>
      </c>
      <c r="B45" s="492">
        <v>113</v>
      </c>
      <c r="C45" s="492">
        <v>150</v>
      </c>
      <c r="D45" s="492">
        <v>263</v>
      </c>
      <c r="E45" s="492">
        <v>0</v>
      </c>
      <c r="F45" s="492">
        <v>0</v>
      </c>
      <c r="G45" s="492">
        <v>0</v>
      </c>
      <c r="H45" s="492">
        <f t="shared" si="4"/>
        <v>113</v>
      </c>
      <c r="I45" s="492">
        <f t="shared" si="5"/>
        <v>150</v>
      </c>
      <c r="J45" s="492">
        <f t="shared" si="6"/>
        <v>263</v>
      </c>
      <c r="K45" s="27" t="s">
        <v>294</v>
      </c>
    </row>
    <row r="46" spans="1:11" ht="22.5" customHeight="1">
      <c r="A46" s="399" t="s">
        <v>54</v>
      </c>
      <c r="B46" s="492">
        <v>55</v>
      </c>
      <c r="C46" s="492">
        <v>82</v>
      </c>
      <c r="D46" s="492">
        <v>137</v>
      </c>
      <c r="E46" s="492">
        <v>0</v>
      </c>
      <c r="F46" s="492">
        <v>0</v>
      </c>
      <c r="G46" s="492">
        <v>0</v>
      </c>
      <c r="H46" s="492">
        <f t="shared" si="4"/>
        <v>55</v>
      </c>
      <c r="I46" s="492">
        <f t="shared" si="5"/>
        <v>82</v>
      </c>
      <c r="J46" s="492">
        <f t="shared" si="6"/>
        <v>137</v>
      </c>
      <c r="K46" s="27" t="s">
        <v>292</v>
      </c>
    </row>
    <row r="47" spans="1:11" ht="22.5" hidden="1" customHeight="1">
      <c r="A47" s="399" t="s">
        <v>25</v>
      </c>
      <c r="B47" s="492">
        <v>0</v>
      </c>
      <c r="C47" s="492">
        <v>0</v>
      </c>
      <c r="D47" s="492">
        <v>0</v>
      </c>
      <c r="E47" s="492">
        <v>0</v>
      </c>
      <c r="F47" s="492">
        <v>0</v>
      </c>
      <c r="G47" s="492">
        <v>0</v>
      </c>
      <c r="H47" s="492">
        <f t="shared" si="4"/>
        <v>0</v>
      </c>
      <c r="I47" s="492">
        <f t="shared" si="5"/>
        <v>0</v>
      </c>
      <c r="J47" s="492">
        <f t="shared" si="6"/>
        <v>0</v>
      </c>
      <c r="K47" s="27" t="s">
        <v>274</v>
      </c>
    </row>
    <row r="48" spans="1:11" ht="22.5" customHeight="1">
      <c r="A48" s="399" t="s">
        <v>27</v>
      </c>
      <c r="B48" s="492">
        <v>6</v>
      </c>
      <c r="C48" s="492">
        <v>0</v>
      </c>
      <c r="D48" s="492">
        <v>6</v>
      </c>
      <c r="E48" s="492">
        <v>0</v>
      </c>
      <c r="F48" s="492">
        <v>0</v>
      </c>
      <c r="G48" s="492">
        <v>0</v>
      </c>
      <c r="H48" s="492">
        <f t="shared" si="4"/>
        <v>6</v>
      </c>
      <c r="I48" s="492">
        <f t="shared" si="5"/>
        <v>0</v>
      </c>
      <c r="J48" s="492">
        <f t="shared" si="6"/>
        <v>6</v>
      </c>
      <c r="K48" s="27" t="s">
        <v>155</v>
      </c>
    </row>
    <row r="49" spans="1:11" ht="22.5" customHeight="1">
      <c r="A49" s="399" t="s">
        <v>28</v>
      </c>
      <c r="B49" s="492">
        <v>102</v>
      </c>
      <c r="C49" s="492">
        <v>33</v>
      </c>
      <c r="D49" s="492">
        <v>135</v>
      </c>
      <c r="E49" s="492">
        <v>0</v>
      </c>
      <c r="F49" s="492">
        <v>0</v>
      </c>
      <c r="G49" s="492">
        <v>0</v>
      </c>
      <c r="H49" s="492">
        <f t="shared" si="4"/>
        <v>102</v>
      </c>
      <c r="I49" s="492">
        <f t="shared" si="5"/>
        <v>33</v>
      </c>
      <c r="J49" s="492">
        <f t="shared" si="6"/>
        <v>135</v>
      </c>
      <c r="K49" s="27" t="s">
        <v>157</v>
      </c>
    </row>
    <row r="50" spans="1:11" ht="22.5" customHeight="1" thickBot="1">
      <c r="A50" s="70" t="s">
        <v>13</v>
      </c>
      <c r="B50" s="500">
        <f>SUM(B40:B49)</f>
        <v>546</v>
      </c>
      <c r="C50" s="500">
        <f t="shared" ref="C50:J50" si="7">SUM(C40:C49)</f>
        <v>412</v>
      </c>
      <c r="D50" s="500">
        <f t="shared" si="7"/>
        <v>958</v>
      </c>
      <c r="E50" s="500">
        <f t="shared" si="7"/>
        <v>0</v>
      </c>
      <c r="F50" s="500">
        <f t="shared" si="7"/>
        <v>0</v>
      </c>
      <c r="G50" s="500">
        <f t="shared" si="7"/>
        <v>0</v>
      </c>
      <c r="H50" s="500">
        <f t="shared" si="7"/>
        <v>546</v>
      </c>
      <c r="I50" s="500">
        <f t="shared" si="7"/>
        <v>412</v>
      </c>
      <c r="J50" s="500">
        <f t="shared" si="7"/>
        <v>958</v>
      </c>
      <c r="K50" s="67" t="s">
        <v>171</v>
      </c>
    </row>
    <row r="51" spans="1:11" ht="22.5" customHeight="1" thickBot="1">
      <c r="A51" s="25" t="s">
        <v>78</v>
      </c>
      <c r="B51" s="480">
        <f>SUM(B50,B27)</f>
        <v>1484</v>
      </c>
      <c r="C51" s="480">
        <f>SUM(C50,C27)</f>
        <v>2117</v>
      </c>
      <c r="D51" s="480">
        <f>SUM(D50,D27)</f>
        <v>3601</v>
      </c>
      <c r="E51" s="480">
        <v>0</v>
      </c>
      <c r="F51" s="480">
        <v>0</v>
      </c>
      <c r="G51" s="480">
        <v>0</v>
      </c>
      <c r="H51" s="480">
        <f>E51+B51</f>
        <v>1484</v>
      </c>
      <c r="I51" s="480">
        <f>F51+C51</f>
        <v>2117</v>
      </c>
      <c r="J51" s="480">
        <f>G51+D51</f>
        <v>3601</v>
      </c>
      <c r="K51" s="397" t="s">
        <v>512</v>
      </c>
    </row>
    <row r="52" spans="1:11" ht="13.5" thickTop="1"/>
    <row r="65" spans="1:10">
      <c r="A65" s="1102"/>
      <c r="B65" s="1102"/>
      <c r="C65" s="1102"/>
      <c r="D65" s="1102"/>
      <c r="E65" s="1102"/>
      <c r="F65" s="1102"/>
      <c r="G65" s="1102"/>
      <c r="H65" s="1102"/>
      <c r="I65" s="1102"/>
      <c r="J65" s="1102"/>
    </row>
  </sheetData>
  <mergeCells count="19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B35:D35"/>
    <mergeCell ref="A35:A38"/>
    <mergeCell ref="A65:J65"/>
    <mergeCell ref="K35:K38"/>
    <mergeCell ref="B36:D36"/>
    <mergeCell ref="E36:G36"/>
    <mergeCell ref="H36:J36"/>
    <mergeCell ref="H35:J35"/>
    <mergeCell ref="E35:G3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CC9900"/>
  </sheetPr>
  <dimension ref="A1:K30"/>
  <sheetViews>
    <sheetView rightToLeft="1" view="pageBreakPreview" zoomScale="85" zoomScaleSheetLayoutView="85" workbookViewId="0">
      <selection activeCell="N16" sqref="N16"/>
    </sheetView>
  </sheetViews>
  <sheetFormatPr defaultRowHeight="12.75"/>
  <cols>
    <col min="1" max="1" width="32.42578125" customWidth="1"/>
    <col min="2" max="10" width="9.7109375" customWidth="1"/>
    <col min="11" max="11" width="32.85546875" customWidth="1"/>
    <col min="247" max="247" width="26.85546875" customWidth="1"/>
    <col min="248" max="248" width="8.140625" customWidth="1"/>
    <col min="249" max="249" width="7.42578125" customWidth="1"/>
    <col min="250" max="250" width="8.28515625" customWidth="1"/>
    <col min="251" max="251" width="8.85546875" customWidth="1"/>
    <col min="252" max="252" width="8.28515625" customWidth="1"/>
    <col min="253" max="253" width="8.85546875" customWidth="1"/>
    <col min="254" max="254" width="10.42578125" customWidth="1"/>
    <col min="255" max="255" width="8.85546875" customWidth="1"/>
    <col min="256" max="256" width="9.140625" customWidth="1"/>
    <col min="503" max="503" width="26.85546875" customWidth="1"/>
    <col min="504" max="504" width="8.140625" customWidth="1"/>
    <col min="505" max="505" width="7.42578125" customWidth="1"/>
    <col min="506" max="506" width="8.28515625" customWidth="1"/>
    <col min="507" max="507" width="8.85546875" customWidth="1"/>
    <col min="508" max="508" width="8.28515625" customWidth="1"/>
    <col min="509" max="509" width="8.85546875" customWidth="1"/>
    <col min="510" max="510" width="10.42578125" customWidth="1"/>
    <col min="511" max="511" width="8.85546875" customWidth="1"/>
    <col min="512" max="512" width="9.140625" customWidth="1"/>
    <col min="759" max="759" width="26.85546875" customWidth="1"/>
    <col min="760" max="760" width="8.140625" customWidth="1"/>
    <col min="761" max="761" width="7.42578125" customWidth="1"/>
    <col min="762" max="762" width="8.28515625" customWidth="1"/>
    <col min="763" max="763" width="8.85546875" customWidth="1"/>
    <col min="764" max="764" width="8.28515625" customWidth="1"/>
    <col min="765" max="765" width="8.85546875" customWidth="1"/>
    <col min="766" max="766" width="10.42578125" customWidth="1"/>
    <col min="767" max="767" width="8.85546875" customWidth="1"/>
    <col min="768" max="768" width="9.140625" customWidth="1"/>
    <col min="1015" max="1015" width="26.85546875" customWidth="1"/>
    <col min="1016" max="1016" width="8.140625" customWidth="1"/>
    <col min="1017" max="1017" width="7.42578125" customWidth="1"/>
    <col min="1018" max="1018" width="8.28515625" customWidth="1"/>
    <col min="1019" max="1019" width="8.85546875" customWidth="1"/>
    <col min="1020" max="1020" width="8.28515625" customWidth="1"/>
    <col min="1021" max="1021" width="8.85546875" customWidth="1"/>
    <col min="1022" max="1022" width="10.42578125" customWidth="1"/>
    <col min="1023" max="1023" width="8.85546875" customWidth="1"/>
    <col min="1024" max="1024" width="9.140625" customWidth="1"/>
    <col min="1271" max="1271" width="26.85546875" customWidth="1"/>
    <col min="1272" max="1272" width="8.140625" customWidth="1"/>
    <col min="1273" max="1273" width="7.42578125" customWidth="1"/>
    <col min="1274" max="1274" width="8.28515625" customWidth="1"/>
    <col min="1275" max="1275" width="8.85546875" customWidth="1"/>
    <col min="1276" max="1276" width="8.28515625" customWidth="1"/>
    <col min="1277" max="1277" width="8.85546875" customWidth="1"/>
    <col min="1278" max="1278" width="10.42578125" customWidth="1"/>
    <col min="1279" max="1279" width="8.85546875" customWidth="1"/>
    <col min="1280" max="1280" width="9.140625" customWidth="1"/>
    <col min="1527" max="1527" width="26.85546875" customWidth="1"/>
    <col min="1528" max="1528" width="8.140625" customWidth="1"/>
    <col min="1529" max="1529" width="7.42578125" customWidth="1"/>
    <col min="1530" max="1530" width="8.28515625" customWidth="1"/>
    <col min="1531" max="1531" width="8.85546875" customWidth="1"/>
    <col min="1532" max="1532" width="8.28515625" customWidth="1"/>
    <col min="1533" max="1533" width="8.85546875" customWidth="1"/>
    <col min="1534" max="1534" width="10.42578125" customWidth="1"/>
    <col min="1535" max="1535" width="8.85546875" customWidth="1"/>
    <col min="1536" max="1536" width="9.140625" customWidth="1"/>
    <col min="1783" max="1783" width="26.85546875" customWidth="1"/>
    <col min="1784" max="1784" width="8.140625" customWidth="1"/>
    <col min="1785" max="1785" width="7.42578125" customWidth="1"/>
    <col min="1786" max="1786" width="8.28515625" customWidth="1"/>
    <col min="1787" max="1787" width="8.85546875" customWidth="1"/>
    <col min="1788" max="1788" width="8.28515625" customWidth="1"/>
    <col min="1789" max="1789" width="8.85546875" customWidth="1"/>
    <col min="1790" max="1790" width="10.42578125" customWidth="1"/>
    <col min="1791" max="1791" width="8.85546875" customWidth="1"/>
    <col min="1792" max="1792" width="9.140625" customWidth="1"/>
    <col min="2039" max="2039" width="26.85546875" customWidth="1"/>
    <col min="2040" max="2040" width="8.140625" customWidth="1"/>
    <col min="2041" max="2041" width="7.42578125" customWidth="1"/>
    <col min="2042" max="2042" width="8.28515625" customWidth="1"/>
    <col min="2043" max="2043" width="8.85546875" customWidth="1"/>
    <col min="2044" max="2044" width="8.28515625" customWidth="1"/>
    <col min="2045" max="2045" width="8.85546875" customWidth="1"/>
    <col min="2046" max="2046" width="10.42578125" customWidth="1"/>
    <col min="2047" max="2047" width="8.85546875" customWidth="1"/>
    <col min="2048" max="2048" width="9.140625" customWidth="1"/>
    <col min="2295" max="2295" width="26.85546875" customWidth="1"/>
    <col min="2296" max="2296" width="8.140625" customWidth="1"/>
    <col min="2297" max="2297" width="7.42578125" customWidth="1"/>
    <col min="2298" max="2298" width="8.28515625" customWidth="1"/>
    <col min="2299" max="2299" width="8.85546875" customWidth="1"/>
    <col min="2300" max="2300" width="8.28515625" customWidth="1"/>
    <col min="2301" max="2301" width="8.85546875" customWidth="1"/>
    <col min="2302" max="2302" width="10.42578125" customWidth="1"/>
    <col min="2303" max="2303" width="8.85546875" customWidth="1"/>
    <col min="2304" max="2304" width="9.140625" customWidth="1"/>
    <col min="2551" max="2551" width="26.85546875" customWidth="1"/>
    <col min="2552" max="2552" width="8.140625" customWidth="1"/>
    <col min="2553" max="2553" width="7.42578125" customWidth="1"/>
    <col min="2554" max="2554" width="8.28515625" customWidth="1"/>
    <col min="2555" max="2555" width="8.85546875" customWidth="1"/>
    <col min="2556" max="2556" width="8.28515625" customWidth="1"/>
    <col min="2557" max="2557" width="8.85546875" customWidth="1"/>
    <col min="2558" max="2558" width="10.42578125" customWidth="1"/>
    <col min="2559" max="2559" width="8.85546875" customWidth="1"/>
    <col min="2560" max="2560" width="9.140625" customWidth="1"/>
    <col min="2807" max="2807" width="26.85546875" customWidth="1"/>
    <col min="2808" max="2808" width="8.140625" customWidth="1"/>
    <col min="2809" max="2809" width="7.42578125" customWidth="1"/>
    <col min="2810" max="2810" width="8.28515625" customWidth="1"/>
    <col min="2811" max="2811" width="8.85546875" customWidth="1"/>
    <col min="2812" max="2812" width="8.28515625" customWidth="1"/>
    <col min="2813" max="2813" width="8.85546875" customWidth="1"/>
    <col min="2814" max="2814" width="10.42578125" customWidth="1"/>
    <col min="2815" max="2815" width="8.85546875" customWidth="1"/>
    <col min="2816" max="2816" width="9.140625" customWidth="1"/>
    <col min="3063" max="3063" width="26.85546875" customWidth="1"/>
    <col min="3064" max="3064" width="8.140625" customWidth="1"/>
    <col min="3065" max="3065" width="7.42578125" customWidth="1"/>
    <col min="3066" max="3066" width="8.28515625" customWidth="1"/>
    <col min="3067" max="3067" width="8.85546875" customWidth="1"/>
    <col min="3068" max="3068" width="8.28515625" customWidth="1"/>
    <col min="3069" max="3069" width="8.85546875" customWidth="1"/>
    <col min="3070" max="3070" width="10.42578125" customWidth="1"/>
    <col min="3071" max="3071" width="8.85546875" customWidth="1"/>
    <col min="3072" max="3072" width="9.140625" customWidth="1"/>
    <col min="3319" max="3319" width="26.85546875" customWidth="1"/>
    <col min="3320" max="3320" width="8.140625" customWidth="1"/>
    <col min="3321" max="3321" width="7.42578125" customWidth="1"/>
    <col min="3322" max="3322" width="8.28515625" customWidth="1"/>
    <col min="3323" max="3323" width="8.85546875" customWidth="1"/>
    <col min="3324" max="3324" width="8.28515625" customWidth="1"/>
    <col min="3325" max="3325" width="8.85546875" customWidth="1"/>
    <col min="3326" max="3326" width="10.42578125" customWidth="1"/>
    <col min="3327" max="3327" width="8.85546875" customWidth="1"/>
    <col min="3328" max="3328" width="9.140625" customWidth="1"/>
    <col min="3575" max="3575" width="26.85546875" customWidth="1"/>
    <col min="3576" max="3576" width="8.140625" customWidth="1"/>
    <col min="3577" max="3577" width="7.42578125" customWidth="1"/>
    <col min="3578" max="3578" width="8.28515625" customWidth="1"/>
    <col min="3579" max="3579" width="8.85546875" customWidth="1"/>
    <col min="3580" max="3580" width="8.28515625" customWidth="1"/>
    <col min="3581" max="3581" width="8.85546875" customWidth="1"/>
    <col min="3582" max="3582" width="10.42578125" customWidth="1"/>
    <col min="3583" max="3583" width="8.85546875" customWidth="1"/>
    <col min="3584" max="3584" width="9.140625" customWidth="1"/>
    <col min="3831" max="3831" width="26.85546875" customWidth="1"/>
    <col min="3832" max="3832" width="8.140625" customWidth="1"/>
    <col min="3833" max="3833" width="7.42578125" customWidth="1"/>
    <col min="3834" max="3834" width="8.28515625" customWidth="1"/>
    <col min="3835" max="3835" width="8.85546875" customWidth="1"/>
    <col min="3836" max="3836" width="8.28515625" customWidth="1"/>
    <col min="3837" max="3837" width="8.85546875" customWidth="1"/>
    <col min="3838" max="3838" width="10.42578125" customWidth="1"/>
    <col min="3839" max="3839" width="8.85546875" customWidth="1"/>
    <col min="3840" max="3840" width="9.140625" customWidth="1"/>
    <col min="4087" max="4087" width="26.85546875" customWidth="1"/>
    <col min="4088" max="4088" width="8.140625" customWidth="1"/>
    <col min="4089" max="4089" width="7.42578125" customWidth="1"/>
    <col min="4090" max="4090" width="8.28515625" customWidth="1"/>
    <col min="4091" max="4091" width="8.85546875" customWidth="1"/>
    <col min="4092" max="4092" width="8.28515625" customWidth="1"/>
    <col min="4093" max="4093" width="8.85546875" customWidth="1"/>
    <col min="4094" max="4094" width="10.42578125" customWidth="1"/>
    <col min="4095" max="4095" width="8.85546875" customWidth="1"/>
    <col min="4096" max="4096" width="9.140625" customWidth="1"/>
    <col min="4343" max="4343" width="26.85546875" customWidth="1"/>
    <col min="4344" max="4344" width="8.140625" customWidth="1"/>
    <col min="4345" max="4345" width="7.42578125" customWidth="1"/>
    <col min="4346" max="4346" width="8.28515625" customWidth="1"/>
    <col min="4347" max="4347" width="8.85546875" customWidth="1"/>
    <col min="4348" max="4348" width="8.28515625" customWidth="1"/>
    <col min="4349" max="4349" width="8.85546875" customWidth="1"/>
    <col min="4350" max="4350" width="10.42578125" customWidth="1"/>
    <col min="4351" max="4351" width="8.85546875" customWidth="1"/>
    <col min="4352" max="4352" width="9.140625" customWidth="1"/>
    <col min="4599" max="4599" width="26.85546875" customWidth="1"/>
    <col min="4600" max="4600" width="8.140625" customWidth="1"/>
    <col min="4601" max="4601" width="7.42578125" customWidth="1"/>
    <col min="4602" max="4602" width="8.28515625" customWidth="1"/>
    <col min="4603" max="4603" width="8.85546875" customWidth="1"/>
    <col min="4604" max="4604" width="8.28515625" customWidth="1"/>
    <col min="4605" max="4605" width="8.85546875" customWidth="1"/>
    <col min="4606" max="4606" width="10.42578125" customWidth="1"/>
    <col min="4607" max="4607" width="8.85546875" customWidth="1"/>
    <col min="4608" max="4608" width="9.140625" customWidth="1"/>
    <col min="4855" max="4855" width="26.85546875" customWidth="1"/>
    <col min="4856" max="4856" width="8.140625" customWidth="1"/>
    <col min="4857" max="4857" width="7.42578125" customWidth="1"/>
    <col min="4858" max="4858" width="8.28515625" customWidth="1"/>
    <col min="4859" max="4859" width="8.85546875" customWidth="1"/>
    <col min="4860" max="4860" width="8.28515625" customWidth="1"/>
    <col min="4861" max="4861" width="8.85546875" customWidth="1"/>
    <col min="4862" max="4862" width="10.42578125" customWidth="1"/>
    <col min="4863" max="4863" width="8.85546875" customWidth="1"/>
    <col min="4864" max="4864" width="9.140625" customWidth="1"/>
    <col min="5111" max="5111" width="26.85546875" customWidth="1"/>
    <col min="5112" max="5112" width="8.140625" customWidth="1"/>
    <col min="5113" max="5113" width="7.42578125" customWidth="1"/>
    <col min="5114" max="5114" width="8.28515625" customWidth="1"/>
    <col min="5115" max="5115" width="8.85546875" customWidth="1"/>
    <col min="5116" max="5116" width="8.28515625" customWidth="1"/>
    <col min="5117" max="5117" width="8.85546875" customWidth="1"/>
    <col min="5118" max="5118" width="10.42578125" customWidth="1"/>
    <col min="5119" max="5119" width="8.85546875" customWidth="1"/>
    <col min="5120" max="5120" width="9.140625" customWidth="1"/>
    <col min="5367" max="5367" width="26.85546875" customWidth="1"/>
    <col min="5368" max="5368" width="8.140625" customWidth="1"/>
    <col min="5369" max="5369" width="7.42578125" customWidth="1"/>
    <col min="5370" max="5370" width="8.28515625" customWidth="1"/>
    <col min="5371" max="5371" width="8.85546875" customWidth="1"/>
    <col min="5372" max="5372" width="8.28515625" customWidth="1"/>
    <col min="5373" max="5373" width="8.85546875" customWidth="1"/>
    <col min="5374" max="5374" width="10.42578125" customWidth="1"/>
    <col min="5375" max="5375" width="8.85546875" customWidth="1"/>
    <col min="5376" max="5376" width="9.140625" customWidth="1"/>
    <col min="5623" max="5623" width="26.85546875" customWidth="1"/>
    <col min="5624" max="5624" width="8.140625" customWidth="1"/>
    <col min="5625" max="5625" width="7.42578125" customWidth="1"/>
    <col min="5626" max="5626" width="8.28515625" customWidth="1"/>
    <col min="5627" max="5627" width="8.85546875" customWidth="1"/>
    <col min="5628" max="5628" width="8.28515625" customWidth="1"/>
    <col min="5629" max="5629" width="8.85546875" customWidth="1"/>
    <col min="5630" max="5630" width="10.42578125" customWidth="1"/>
    <col min="5631" max="5631" width="8.85546875" customWidth="1"/>
    <col min="5632" max="5632" width="9.140625" customWidth="1"/>
    <col min="5879" max="5879" width="26.85546875" customWidth="1"/>
    <col min="5880" max="5880" width="8.140625" customWidth="1"/>
    <col min="5881" max="5881" width="7.42578125" customWidth="1"/>
    <col min="5882" max="5882" width="8.28515625" customWidth="1"/>
    <col min="5883" max="5883" width="8.85546875" customWidth="1"/>
    <col min="5884" max="5884" width="8.28515625" customWidth="1"/>
    <col min="5885" max="5885" width="8.85546875" customWidth="1"/>
    <col min="5886" max="5886" width="10.42578125" customWidth="1"/>
    <col min="5887" max="5887" width="8.85546875" customWidth="1"/>
    <col min="5888" max="5888" width="9.140625" customWidth="1"/>
    <col min="6135" max="6135" width="26.85546875" customWidth="1"/>
    <col min="6136" max="6136" width="8.140625" customWidth="1"/>
    <col min="6137" max="6137" width="7.42578125" customWidth="1"/>
    <col min="6138" max="6138" width="8.28515625" customWidth="1"/>
    <col min="6139" max="6139" width="8.85546875" customWidth="1"/>
    <col min="6140" max="6140" width="8.28515625" customWidth="1"/>
    <col min="6141" max="6141" width="8.85546875" customWidth="1"/>
    <col min="6142" max="6142" width="10.42578125" customWidth="1"/>
    <col min="6143" max="6143" width="8.85546875" customWidth="1"/>
    <col min="6144" max="6144" width="9.140625" customWidth="1"/>
    <col min="6391" max="6391" width="26.85546875" customWidth="1"/>
    <col min="6392" max="6392" width="8.140625" customWidth="1"/>
    <col min="6393" max="6393" width="7.42578125" customWidth="1"/>
    <col min="6394" max="6394" width="8.28515625" customWidth="1"/>
    <col min="6395" max="6395" width="8.85546875" customWidth="1"/>
    <col min="6396" max="6396" width="8.28515625" customWidth="1"/>
    <col min="6397" max="6397" width="8.85546875" customWidth="1"/>
    <col min="6398" max="6398" width="10.42578125" customWidth="1"/>
    <col min="6399" max="6399" width="8.85546875" customWidth="1"/>
    <col min="6400" max="6400" width="9.140625" customWidth="1"/>
    <col min="6647" max="6647" width="26.85546875" customWidth="1"/>
    <col min="6648" max="6648" width="8.140625" customWidth="1"/>
    <col min="6649" max="6649" width="7.42578125" customWidth="1"/>
    <col min="6650" max="6650" width="8.28515625" customWidth="1"/>
    <col min="6651" max="6651" width="8.85546875" customWidth="1"/>
    <col min="6652" max="6652" width="8.28515625" customWidth="1"/>
    <col min="6653" max="6653" width="8.85546875" customWidth="1"/>
    <col min="6654" max="6654" width="10.42578125" customWidth="1"/>
    <col min="6655" max="6655" width="8.85546875" customWidth="1"/>
    <col min="6656" max="6656" width="9.140625" customWidth="1"/>
    <col min="6903" max="6903" width="26.85546875" customWidth="1"/>
    <col min="6904" max="6904" width="8.140625" customWidth="1"/>
    <col min="6905" max="6905" width="7.42578125" customWidth="1"/>
    <col min="6906" max="6906" width="8.28515625" customWidth="1"/>
    <col min="6907" max="6907" width="8.85546875" customWidth="1"/>
    <col min="6908" max="6908" width="8.28515625" customWidth="1"/>
    <col min="6909" max="6909" width="8.85546875" customWidth="1"/>
    <col min="6910" max="6910" width="10.42578125" customWidth="1"/>
    <col min="6911" max="6911" width="8.85546875" customWidth="1"/>
    <col min="6912" max="6912" width="9.140625" customWidth="1"/>
    <col min="7159" max="7159" width="26.85546875" customWidth="1"/>
    <col min="7160" max="7160" width="8.140625" customWidth="1"/>
    <col min="7161" max="7161" width="7.42578125" customWidth="1"/>
    <col min="7162" max="7162" width="8.28515625" customWidth="1"/>
    <col min="7163" max="7163" width="8.85546875" customWidth="1"/>
    <col min="7164" max="7164" width="8.28515625" customWidth="1"/>
    <col min="7165" max="7165" width="8.85546875" customWidth="1"/>
    <col min="7166" max="7166" width="10.42578125" customWidth="1"/>
    <col min="7167" max="7167" width="8.85546875" customWidth="1"/>
    <col min="7168" max="7168" width="9.140625" customWidth="1"/>
    <col min="7415" max="7415" width="26.85546875" customWidth="1"/>
    <col min="7416" max="7416" width="8.140625" customWidth="1"/>
    <col min="7417" max="7417" width="7.42578125" customWidth="1"/>
    <col min="7418" max="7418" width="8.28515625" customWidth="1"/>
    <col min="7419" max="7419" width="8.85546875" customWidth="1"/>
    <col min="7420" max="7420" width="8.28515625" customWidth="1"/>
    <col min="7421" max="7421" width="8.85546875" customWidth="1"/>
    <col min="7422" max="7422" width="10.42578125" customWidth="1"/>
    <col min="7423" max="7423" width="8.85546875" customWidth="1"/>
    <col min="7424" max="7424" width="9.140625" customWidth="1"/>
    <col min="7671" max="7671" width="26.85546875" customWidth="1"/>
    <col min="7672" max="7672" width="8.140625" customWidth="1"/>
    <col min="7673" max="7673" width="7.42578125" customWidth="1"/>
    <col min="7674" max="7674" width="8.28515625" customWidth="1"/>
    <col min="7675" max="7675" width="8.85546875" customWidth="1"/>
    <col min="7676" max="7676" width="8.28515625" customWidth="1"/>
    <col min="7677" max="7677" width="8.85546875" customWidth="1"/>
    <col min="7678" max="7678" width="10.42578125" customWidth="1"/>
    <col min="7679" max="7679" width="8.85546875" customWidth="1"/>
    <col min="7680" max="7680" width="9.140625" customWidth="1"/>
    <col min="7927" max="7927" width="26.85546875" customWidth="1"/>
    <col min="7928" max="7928" width="8.140625" customWidth="1"/>
    <col min="7929" max="7929" width="7.42578125" customWidth="1"/>
    <col min="7930" max="7930" width="8.28515625" customWidth="1"/>
    <col min="7931" max="7931" width="8.85546875" customWidth="1"/>
    <col min="7932" max="7932" width="8.28515625" customWidth="1"/>
    <col min="7933" max="7933" width="8.85546875" customWidth="1"/>
    <col min="7934" max="7934" width="10.42578125" customWidth="1"/>
    <col min="7935" max="7935" width="8.85546875" customWidth="1"/>
    <col min="7936" max="7936" width="9.140625" customWidth="1"/>
    <col min="8183" max="8183" width="26.85546875" customWidth="1"/>
    <col min="8184" max="8184" width="8.140625" customWidth="1"/>
    <col min="8185" max="8185" width="7.42578125" customWidth="1"/>
    <col min="8186" max="8186" width="8.28515625" customWidth="1"/>
    <col min="8187" max="8187" width="8.85546875" customWidth="1"/>
    <col min="8188" max="8188" width="8.28515625" customWidth="1"/>
    <col min="8189" max="8189" width="8.85546875" customWidth="1"/>
    <col min="8190" max="8190" width="10.42578125" customWidth="1"/>
    <col min="8191" max="8191" width="8.85546875" customWidth="1"/>
    <col min="8192" max="8192" width="9.140625" customWidth="1"/>
    <col min="8439" max="8439" width="26.85546875" customWidth="1"/>
    <col min="8440" max="8440" width="8.140625" customWidth="1"/>
    <col min="8441" max="8441" width="7.42578125" customWidth="1"/>
    <col min="8442" max="8442" width="8.28515625" customWidth="1"/>
    <col min="8443" max="8443" width="8.85546875" customWidth="1"/>
    <col min="8444" max="8444" width="8.28515625" customWidth="1"/>
    <col min="8445" max="8445" width="8.85546875" customWidth="1"/>
    <col min="8446" max="8446" width="10.42578125" customWidth="1"/>
    <col min="8447" max="8447" width="8.85546875" customWidth="1"/>
    <col min="8448" max="8448" width="9.140625" customWidth="1"/>
    <col min="8695" max="8695" width="26.85546875" customWidth="1"/>
    <col min="8696" max="8696" width="8.140625" customWidth="1"/>
    <col min="8697" max="8697" width="7.42578125" customWidth="1"/>
    <col min="8698" max="8698" width="8.28515625" customWidth="1"/>
    <col min="8699" max="8699" width="8.85546875" customWidth="1"/>
    <col min="8700" max="8700" width="8.28515625" customWidth="1"/>
    <col min="8701" max="8701" width="8.85546875" customWidth="1"/>
    <col min="8702" max="8702" width="10.42578125" customWidth="1"/>
    <col min="8703" max="8703" width="8.85546875" customWidth="1"/>
    <col min="8704" max="8704" width="9.140625" customWidth="1"/>
    <col min="8951" max="8951" width="26.85546875" customWidth="1"/>
    <col min="8952" max="8952" width="8.140625" customWidth="1"/>
    <col min="8953" max="8953" width="7.42578125" customWidth="1"/>
    <col min="8954" max="8954" width="8.28515625" customWidth="1"/>
    <col min="8955" max="8955" width="8.85546875" customWidth="1"/>
    <col min="8956" max="8956" width="8.28515625" customWidth="1"/>
    <col min="8957" max="8957" width="8.85546875" customWidth="1"/>
    <col min="8958" max="8958" width="10.42578125" customWidth="1"/>
    <col min="8959" max="8959" width="8.85546875" customWidth="1"/>
    <col min="8960" max="8960" width="9.140625" customWidth="1"/>
    <col min="9207" max="9207" width="26.85546875" customWidth="1"/>
    <col min="9208" max="9208" width="8.140625" customWidth="1"/>
    <col min="9209" max="9209" width="7.42578125" customWidth="1"/>
    <col min="9210" max="9210" width="8.28515625" customWidth="1"/>
    <col min="9211" max="9211" width="8.85546875" customWidth="1"/>
    <col min="9212" max="9212" width="8.28515625" customWidth="1"/>
    <col min="9213" max="9213" width="8.85546875" customWidth="1"/>
    <col min="9214" max="9214" width="10.42578125" customWidth="1"/>
    <col min="9215" max="9215" width="8.85546875" customWidth="1"/>
    <col min="9216" max="9216" width="9.140625" customWidth="1"/>
    <col min="9463" max="9463" width="26.85546875" customWidth="1"/>
    <col min="9464" max="9464" width="8.140625" customWidth="1"/>
    <col min="9465" max="9465" width="7.42578125" customWidth="1"/>
    <col min="9466" max="9466" width="8.28515625" customWidth="1"/>
    <col min="9467" max="9467" width="8.85546875" customWidth="1"/>
    <col min="9468" max="9468" width="8.28515625" customWidth="1"/>
    <col min="9469" max="9469" width="8.85546875" customWidth="1"/>
    <col min="9470" max="9470" width="10.42578125" customWidth="1"/>
    <col min="9471" max="9471" width="8.85546875" customWidth="1"/>
    <col min="9472" max="9472" width="9.140625" customWidth="1"/>
    <col min="9719" max="9719" width="26.85546875" customWidth="1"/>
    <col min="9720" max="9720" width="8.140625" customWidth="1"/>
    <col min="9721" max="9721" width="7.42578125" customWidth="1"/>
    <col min="9722" max="9722" width="8.28515625" customWidth="1"/>
    <col min="9723" max="9723" width="8.85546875" customWidth="1"/>
    <col min="9724" max="9724" width="8.28515625" customWidth="1"/>
    <col min="9725" max="9725" width="8.85546875" customWidth="1"/>
    <col min="9726" max="9726" width="10.42578125" customWidth="1"/>
    <col min="9727" max="9727" width="8.85546875" customWidth="1"/>
    <col min="9728" max="9728" width="9.140625" customWidth="1"/>
    <col min="9975" max="9975" width="26.85546875" customWidth="1"/>
    <col min="9976" max="9976" width="8.140625" customWidth="1"/>
    <col min="9977" max="9977" width="7.42578125" customWidth="1"/>
    <col min="9978" max="9978" width="8.28515625" customWidth="1"/>
    <col min="9979" max="9979" width="8.85546875" customWidth="1"/>
    <col min="9980" max="9980" width="8.28515625" customWidth="1"/>
    <col min="9981" max="9981" width="8.85546875" customWidth="1"/>
    <col min="9982" max="9982" width="10.42578125" customWidth="1"/>
    <col min="9983" max="9983" width="8.85546875" customWidth="1"/>
    <col min="9984" max="9984" width="9.140625" customWidth="1"/>
    <col min="10231" max="10231" width="26.85546875" customWidth="1"/>
    <col min="10232" max="10232" width="8.140625" customWidth="1"/>
    <col min="10233" max="10233" width="7.42578125" customWidth="1"/>
    <col min="10234" max="10234" width="8.28515625" customWidth="1"/>
    <col min="10235" max="10235" width="8.85546875" customWidth="1"/>
    <col min="10236" max="10236" width="8.28515625" customWidth="1"/>
    <col min="10237" max="10237" width="8.85546875" customWidth="1"/>
    <col min="10238" max="10238" width="10.42578125" customWidth="1"/>
    <col min="10239" max="10239" width="8.85546875" customWidth="1"/>
    <col min="10240" max="10240" width="9.140625" customWidth="1"/>
    <col min="10487" max="10487" width="26.85546875" customWidth="1"/>
    <col min="10488" max="10488" width="8.140625" customWidth="1"/>
    <col min="10489" max="10489" width="7.42578125" customWidth="1"/>
    <col min="10490" max="10490" width="8.28515625" customWidth="1"/>
    <col min="10491" max="10491" width="8.85546875" customWidth="1"/>
    <col min="10492" max="10492" width="8.28515625" customWidth="1"/>
    <col min="10493" max="10493" width="8.85546875" customWidth="1"/>
    <col min="10494" max="10494" width="10.42578125" customWidth="1"/>
    <col min="10495" max="10495" width="8.85546875" customWidth="1"/>
    <col min="10496" max="10496" width="9.140625" customWidth="1"/>
    <col min="10743" max="10743" width="26.85546875" customWidth="1"/>
    <col min="10744" max="10744" width="8.140625" customWidth="1"/>
    <col min="10745" max="10745" width="7.42578125" customWidth="1"/>
    <col min="10746" max="10746" width="8.28515625" customWidth="1"/>
    <col min="10747" max="10747" width="8.85546875" customWidth="1"/>
    <col min="10748" max="10748" width="8.28515625" customWidth="1"/>
    <col min="10749" max="10749" width="8.85546875" customWidth="1"/>
    <col min="10750" max="10750" width="10.42578125" customWidth="1"/>
    <col min="10751" max="10751" width="8.85546875" customWidth="1"/>
    <col min="10752" max="10752" width="9.140625" customWidth="1"/>
    <col min="10999" max="10999" width="26.85546875" customWidth="1"/>
    <col min="11000" max="11000" width="8.140625" customWidth="1"/>
    <col min="11001" max="11001" width="7.42578125" customWidth="1"/>
    <col min="11002" max="11002" width="8.28515625" customWidth="1"/>
    <col min="11003" max="11003" width="8.85546875" customWidth="1"/>
    <col min="11004" max="11004" width="8.28515625" customWidth="1"/>
    <col min="11005" max="11005" width="8.85546875" customWidth="1"/>
    <col min="11006" max="11006" width="10.42578125" customWidth="1"/>
    <col min="11007" max="11007" width="8.85546875" customWidth="1"/>
    <col min="11008" max="11008" width="9.140625" customWidth="1"/>
    <col min="11255" max="11255" width="26.85546875" customWidth="1"/>
    <col min="11256" max="11256" width="8.140625" customWidth="1"/>
    <col min="11257" max="11257" width="7.42578125" customWidth="1"/>
    <col min="11258" max="11258" width="8.28515625" customWidth="1"/>
    <col min="11259" max="11259" width="8.85546875" customWidth="1"/>
    <col min="11260" max="11260" width="8.28515625" customWidth="1"/>
    <col min="11261" max="11261" width="8.85546875" customWidth="1"/>
    <col min="11262" max="11262" width="10.42578125" customWidth="1"/>
    <col min="11263" max="11263" width="8.85546875" customWidth="1"/>
    <col min="11264" max="11264" width="9.140625" customWidth="1"/>
    <col min="11511" max="11511" width="26.85546875" customWidth="1"/>
    <col min="11512" max="11512" width="8.140625" customWidth="1"/>
    <col min="11513" max="11513" width="7.42578125" customWidth="1"/>
    <col min="11514" max="11514" width="8.28515625" customWidth="1"/>
    <col min="11515" max="11515" width="8.85546875" customWidth="1"/>
    <col min="11516" max="11516" width="8.28515625" customWidth="1"/>
    <col min="11517" max="11517" width="8.85546875" customWidth="1"/>
    <col min="11518" max="11518" width="10.42578125" customWidth="1"/>
    <col min="11519" max="11519" width="8.85546875" customWidth="1"/>
    <col min="11520" max="11520" width="9.140625" customWidth="1"/>
    <col min="11767" max="11767" width="26.85546875" customWidth="1"/>
    <col min="11768" max="11768" width="8.140625" customWidth="1"/>
    <col min="11769" max="11769" width="7.42578125" customWidth="1"/>
    <col min="11770" max="11770" width="8.28515625" customWidth="1"/>
    <col min="11771" max="11771" width="8.85546875" customWidth="1"/>
    <col min="11772" max="11772" width="8.28515625" customWidth="1"/>
    <col min="11773" max="11773" width="8.85546875" customWidth="1"/>
    <col min="11774" max="11774" width="10.42578125" customWidth="1"/>
    <col min="11775" max="11775" width="8.85546875" customWidth="1"/>
    <col min="11776" max="11776" width="9.140625" customWidth="1"/>
    <col min="12023" max="12023" width="26.85546875" customWidth="1"/>
    <col min="12024" max="12024" width="8.140625" customWidth="1"/>
    <col min="12025" max="12025" width="7.42578125" customWidth="1"/>
    <col min="12026" max="12026" width="8.28515625" customWidth="1"/>
    <col min="12027" max="12027" width="8.85546875" customWidth="1"/>
    <col min="12028" max="12028" width="8.28515625" customWidth="1"/>
    <col min="12029" max="12029" width="8.85546875" customWidth="1"/>
    <col min="12030" max="12030" width="10.42578125" customWidth="1"/>
    <col min="12031" max="12031" width="8.85546875" customWidth="1"/>
    <col min="12032" max="12032" width="9.140625" customWidth="1"/>
    <col min="12279" max="12279" width="26.85546875" customWidth="1"/>
    <col min="12280" max="12280" width="8.140625" customWidth="1"/>
    <col min="12281" max="12281" width="7.42578125" customWidth="1"/>
    <col min="12282" max="12282" width="8.28515625" customWidth="1"/>
    <col min="12283" max="12283" width="8.85546875" customWidth="1"/>
    <col min="12284" max="12284" width="8.28515625" customWidth="1"/>
    <col min="12285" max="12285" width="8.85546875" customWidth="1"/>
    <col min="12286" max="12286" width="10.42578125" customWidth="1"/>
    <col min="12287" max="12287" width="8.85546875" customWidth="1"/>
    <col min="12288" max="12288" width="9.140625" customWidth="1"/>
    <col min="12535" max="12535" width="26.85546875" customWidth="1"/>
    <col min="12536" max="12536" width="8.140625" customWidth="1"/>
    <col min="12537" max="12537" width="7.42578125" customWidth="1"/>
    <col min="12538" max="12538" width="8.28515625" customWidth="1"/>
    <col min="12539" max="12539" width="8.85546875" customWidth="1"/>
    <col min="12540" max="12540" width="8.28515625" customWidth="1"/>
    <col min="12541" max="12541" width="8.85546875" customWidth="1"/>
    <col min="12542" max="12542" width="10.42578125" customWidth="1"/>
    <col min="12543" max="12543" width="8.85546875" customWidth="1"/>
    <col min="12544" max="12544" width="9.140625" customWidth="1"/>
    <col min="12791" max="12791" width="26.85546875" customWidth="1"/>
    <col min="12792" max="12792" width="8.140625" customWidth="1"/>
    <col min="12793" max="12793" width="7.42578125" customWidth="1"/>
    <col min="12794" max="12794" width="8.28515625" customWidth="1"/>
    <col min="12795" max="12795" width="8.85546875" customWidth="1"/>
    <col min="12796" max="12796" width="8.28515625" customWidth="1"/>
    <col min="12797" max="12797" width="8.85546875" customWidth="1"/>
    <col min="12798" max="12798" width="10.42578125" customWidth="1"/>
    <col min="12799" max="12799" width="8.85546875" customWidth="1"/>
    <col min="12800" max="12800" width="9.140625" customWidth="1"/>
    <col min="13047" max="13047" width="26.85546875" customWidth="1"/>
    <col min="13048" max="13048" width="8.140625" customWidth="1"/>
    <col min="13049" max="13049" width="7.42578125" customWidth="1"/>
    <col min="13050" max="13050" width="8.28515625" customWidth="1"/>
    <col min="13051" max="13051" width="8.85546875" customWidth="1"/>
    <col min="13052" max="13052" width="8.28515625" customWidth="1"/>
    <col min="13053" max="13053" width="8.85546875" customWidth="1"/>
    <col min="13054" max="13054" width="10.42578125" customWidth="1"/>
    <col min="13055" max="13055" width="8.85546875" customWidth="1"/>
    <col min="13056" max="13056" width="9.140625" customWidth="1"/>
    <col min="13303" max="13303" width="26.85546875" customWidth="1"/>
    <col min="13304" max="13304" width="8.140625" customWidth="1"/>
    <col min="13305" max="13305" width="7.42578125" customWidth="1"/>
    <col min="13306" max="13306" width="8.28515625" customWidth="1"/>
    <col min="13307" max="13307" width="8.85546875" customWidth="1"/>
    <col min="13308" max="13308" width="8.28515625" customWidth="1"/>
    <col min="13309" max="13309" width="8.85546875" customWidth="1"/>
    <col min="13310" max="13310" width="10.42578125" customWidth="1"/>
    <col min="13311" max="13311" width="8.85546875" customWidth="1"/>
    <col min="13312" max="13312" width="9.140625" customWidth="1"/>
    <col min="13559" max="13559" width="26.85546875" customWidth="1"/>
    <col min="13560" max="13560" width="8.140625" customWidth="1"/>
    <col min="13561" max="13561" width="7.42578125" customWidth="1"/>
    <col min="13562" max="13562" width="8.28515625" customWidth="1"/>
    <col min="13563" max="13563" width="8.85546875" customWidth="1"/>
    <col min="13564" max="13564" width="8.28515625" customWidth="1"/>
    <col min="13565" max="13565" width="8.85546875" customWidth="1"/>
    <col min="13566" max="13566" width="10.42578125" customWidth="1"/>
    <col min="13567" max="13567" width="8.85546875" customWidth="1"/>
    <col min="13568" max="13568" width="9.140625" customWidth="1"/>
    <col min="13815" max="13815" width="26.85546875" customWidth="1"/>
    <col min="13816" max="13816" width="8.140625" customWidth="1"/>
    <col min="13817" max="13817" width="7.42578125" customWidth="1"/>
    <col min="13818" max="13818" width="8.28515625" customWidth="1"/>
    <col min="13819" max="13819" width="8.85546875" customWidth="1"/>
    <col min="13820" max="13820" width="8.28515625" customWidth="1"/>
    <col min="13821" max="13821" width="8.85546875" customWidth="1"/>
    <col min="13822" max="13822" width="10.42578125" customWidth="1"/>
    <col min="13823" max="13823" width="8.85546875" customWidth="1"/>
    <col min="13824" max="13824" width="9.140625" customWidth="1"/>
    <col min="14071" max="14071" width="26.85546875" customWidth="1"/>
    <col min="14072" max="14072" width="8.140625" customWidth="1"/>
    <col min="14073" max="14073" width="7.42578125" customWidth="1"/>
    <col min="14074" max="14074" width="8.28515625" customWidth="1"/>
    <col min="14075" max="14075" width="8.85546875" customWidth="1"/>
    <col min="14076" max="14076" width="8.28515625" customWidth="1"/>
    <col min="14077" max="14077" width="8.85546875" customWidth="1"/>
    <col min="14078" max="14078" width="10.42578125" customWidth="1"/>
    <col min="14079" max="14079" width="8.85546875" customWidth="1"/>
    <col min="14080" max="14080" width="9.140625" customWidth="1"/>
    <col min="14327" max="14327" width="26.85546875" customWidth="1"/>
    <col min="14328" max="14328" width="8.140625" customWidth="1"/>
    <col min="14329" max="14329" width="7.42578125" customWidth="1"/>
    <col min="14330" max="14330" width="8.28515625" customWidth="1"/>
    <col min="14331" max="14331" width="8.85546875" customWidth="1"/>
    <col min="14332" max="14332" width="8.28515625" customWidth="1"/>
    <col min="14333" max="14333" width="8.85546875" customWidth="1"/>
    <col min="14334" max="14334" width="10.42578125" customWidth="1"/>
    <col min="14335" max="14335" width="8.85546875" customWidth="1"/>
    <col min="14336" max="14336" width="9.140625" customWidth="1"/>
    <col min="14583" max="14583" width="26.85546875" customWidth="1"/>
    <col min="14584" max="14584" width="8.140625" customWidth="1"/>
    <col min="14585" max="14585" width="7.42578125" customWidth="1"/>
    <col min="14586" max="14586" width="8.28515625" customWidth="1"/>
    <col min="14587" max="14587" width="8.85546875" customWidth="1"/>
    <col min="14588" max="14588" width="8.28515625" customWidth="1"/>
    <col min="14589" max="14589" width="8.85546875" customWidth="1"/>
    <col min="14590" max="14590" width="10.42578125" customWidth="1"/>
    <col min="14591" max="14591" width="8.85546875" customWidth="1"/>
    <col min="14592" max="14592" width="9.140625" customWidth="1"/>
    <col min="14839" max="14839" width="26.85546875" customWidth="1"/>
    <col min="14840" max="14840" width="8.140625" customWidth="1"/>
    <col min="14841" max="14841" width="7.42578125" customWidth="1"/>
    <col min="14842" max="14842" width="8.28515625" customWidth="1"/>
    <col min="14843" max="14843" width="8.85546875" customWidth="1"/>
    <col min="14844" max="14844" width="8.28515625" customWidth="1"/>
    <col min="14845" max="14845" width="8.85546875" customWidth="1"/>
    <col min="14846" max="14846" width="10.42578125" customWidth="1"/>
    <col min="14847" max="14847" width="8.85546875" customWidth="1"/>
    <col min="14848" max="14848" width="9.140625" customWidth="1"/>
    <col min="15095" max="15095" width="26.85546875" customWidth="1"/>
    <col min="15096" max="15096" width="8.140625" customWidth="1"/>
    <col min="15097" max="15097" width="7.42578125" customWidth="1"/>
    <col min="15098" max="15098" width="8.28515625" customWidth="1"/>
    <col min="15099" max="15099" width="8.85546875" customWidth="1"/>
    <col min="15100" max="15100" width="8.28515625" customWidth="1"/>
    <col min="15101" max="15101" width="8.85546875" customWidth="1"/>
    <col min="15102" max="15102" width="10.42578125" customWidth="1"/>
    <col min="15103" max="15103" width="8.85546875" customWidth="1"/>
    <col min="15104" max="15104" width="9.140625" customWidth="1"/>
    <col min="15351" max="15351" width="26.85546875" customWidth="1"/>
    <col min="15352" max="15352" width="8.140625" customWidth="1"/>
    <col min="15353" max="15353" width="7.42578125" customWidth="1"/>
    <col min="15354" max="15354" width="8.28515625" customWidth="1"/>
    <col min="15355" max="15355" width="8.85546875" customWidth="1"/>
    <col min="15356" max="15356" width="8.28515625" customWidth="1"/>
    <col min="15357" max="15357" width="8.85546875" customWidth="1"/>
    <col min="15358" max="15358" width="10.42578125" customWidth="1"/>
    <col min="15359" max="15359" width="8.85546875" customWidth="1"/>
    <col min="15360" max="15360" width="9.140625" customWidth="1"/>
    <col min="15607" max="15607" width="26.85546875" customWidth="1"/>
    <col min="15608" max="15608" width="8.140625" customWidth="1"/>
    <col min="15609" max="15609" width="7.42578125" customWidth="1"/>
    <col min="15610" max="15610" width="8.28515625" customWidth="1"/>
    <col min="15611" max="15611" width="8.85546875" customWidth="1"/>
    <col min="15612" max="15612" width="8.28515625" customWidth="1"/>
    <col min="15613" max="15613" width="8.85546875" customWidth="1"/>
    <col min="15614" max="15614" width="10.42578125" customWidth="1"/>
    <col min="15615" max="15615" width="8.85546875" customWidth="1"/>
    <col min="15616" max="15616" width="9.140625" customWidth="1"/>
    <col min="15863" max="15863" width="26.85546875" customWidth="1"/>
    <col min="15864" max="15864" width="8.140625" customWidth="1"/>
    <col min="15865" max="15865" width="7.42578125" customWidth="1"/>
    <col min="15866" max="15866" width="8.28515625" customWidth="1"/>
    <col min="15867" max="15867" width="8.85546875" customWidth="1"/>
    <col min="15868" max="15868" width="8.28515625" customWidth="1"/>
    <col min="15869" max="15869" width="8.85546875" customWidth="1"/>
    <col min="15870" max="15870" width="10.42578125" customWidth="1"/>
    <col min="15871" max="15871" width="8.85546875" customWidth="1"/>
    <col min="15872" max="15872" width="9.140625" customWidth="1"/>
    <col min="16119" max="16119" width="26.85546875" customWidth="1"/>
    <col min="16120" max="16120" width="8.140625" customWidth="1"/>
    <col min="16121" max="16121" width="7.42578125" customWidth="1"/>
    <col min="16122" max="16122" width="8.28515625" customWidth="1"/>
    <col min="16123" max="16123" width="8.85546875" customWidth="1"/>
    <col min="16124" max="16124" width="8.28515625" customWidth="1"/>
    <col min="16125" max="16125" width="8.85546875" customWidth="1"/>
    <col min="16126" max="16126" width="10.42578125" customWidth="1"/>
    <col min="16127" max="16127" width="8.85546875" customWidth="1"/>
    <col min="16128" max="16128" width="9.140625" customWidth="1"/>
  </cols>
  <sheetData>
    <row r="1" spans="1:11" ht="30" customHeight="1">
      <c r="A1" s="1091" t="s">
        <v>717</v>
      </c>
      <c r="B1" s="1091"/>
      <c r="C1" s="1091"/>
      <c r="D1" s="1091"/>
      <c r="E1" s="1091"/>
      <c r="F1" s="1091"/>
      <c r="G1" s="1091"/>
      <c r="H1" s="1091"/>
      <c r="I1" s="1091"/>
      <c r="J1" s="1091"/>
      <c r="K1" s="1091"/>
    </row>
    <row r="2" spans="1:11" ht="48" customHeight="1">
      <c r="A2" s="1091" t="s">
        <v>738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ht="21" customHeight="1" thickBot="1">
      <c r="A3" s="14" t="s">
        <v>814</v>
      </c>
      <c r="B3" s="136"/>
      <c r="C3" s="136"/>
      <c r="D3" s="136"/>
      <c r="E3" s="136"/>
      <c r="F3" s="136"/>
      <c r="G3" s="136"/>
      <c r="H3" s="136"/>
      <c r="I3" s="136"/>
      <c r="J3" s="136"/>
      <c r="K3" s="169" t="s">
        <v>298</v>
      </c>
    </row>
    <row r="4" spans="1:11" ht="20.100000000000001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ht="20.100000000000001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ht="20.100000000000001" customHeight="1">
      <c r="A6" s="1045"/>
      <c r="B6" s="190" t="s">
        <v>235</v>
      </c>
      <c r="C6" s="190" t="s">
        <v>267</v>
      </c>
      <c r="D6" s="296" t="s">
        <v>241</v>
      </c>
      <c r="E6" s="190" t="s">
        <v>235</v>
      </c>
      <c r="F6" s="190" t="s">
        <v>267</v>
      </c>
      <c r="G6" s="296" t="s">
        <v>241</v>
      </c>
      <c r="H6" s="190" t="s">
        <v>235</v>
      </c>
      <c r="I6" s="190" t="s">
        <v>267</v>
      </c>
      <c r="J6" s="296" t="s">
        <v>241</v>
      </c>
      <c r="K6" s="1068"/>
    </row>
    <row r="7" spans="1:11" ht="20.100000000000001" customHeight="1" thickBot="1">
      <c r="A7" s="1046"/>
      <c r="B7" s="139" t="s">
        <v>238</v>
      </c>
      <c r="C7" s="139" t="s">
        <v>239</v>
      </c>
      <c r="D7" s="139" t="s">
        <v>240</v>
      </c>
      <c r="E7" s="139" t="s">
        <v>238</v>
      </c>
      <c r="F7" s="139" t="s">
        <v>239</v>
      </c>
      <c r="G7" s="139" t="s">
        <v>240</v>
      </c>
      <c r="H7" s="139" t="s">
        <v>238</v>
      </c>
      <c r="I7" s="139" t="s">
        <v>239</v>
      </c>
      <c r="J7" s="139" t="s">
        <v>240</v>
      </c>
      <c r="K7" s="1069"/>
    </row>
    <row r="8" spans="1:11" ht="24.75" customHeight="1">
      <c r="A8" s="191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439" t="s">
        <v>164</v>
      </c>
    </row>
    <row r="9" spans="1:11" ht="24.75" customHeight="1">
      <c r="A9" s="399" t="s">
        <v>21</v>
      </c>
      <c r="B9" s="492">
        <v>51</v>
      </c>
      <c r="C9" s="492">
        <v>72</v>
      </c>
      <c r="D9" s="492">
        <v>123</v>
      </c>
      <c r="E9" s="492">
        <v>0</v>
      </c>
      <c r="F9" s="492">
        <v>0</v>
      </c>
      <c r="G9" s="492">
        <v>0</v>
      </c>
      <c r="H9" s="492">
        <f t="shared" ref="H9:J12" si="0">E9+B9</f>
        <v>51</v>
      </c>
      <c r="I9" s="492">
        <f t="shared" si="0"/>
        <v>72</v>
      </c>
      <c r="J9" s="492">
        <f t="shared" si="0"/>
        <v>123</v>
      </c>
      <c r="K9" s="367" t="s">
        <v>149</v>
      </c>
    </row>
    <row r="10" spans="1:11" ht="24.75" customHeight="1">
      <c r="A10" s="399" t="s">
        <v>24</v>
      </c>
      <c r="B10" s="492">
        <v>126</v>
      </c>
      <c r="C10" s="492">
        <v>93</v>
      </c>
      <c r="D10" s="492">
        <v>219</v>
      </c>
      <c r="E10" s="492">
        <v>0</v>
      </c>
      <c r="F10" s="492">
        <v>0</v>
      </c>
      <c r="G10" s="492">
        <v>0</v>
      </c>
      <c r="H10" s="492">
        <f t="shared" si="0"/>
        <v>126</v>
      </c>
      <c r="I10" s="492">
        <f t="shared" si="0"/>
        <v>93</v>
      </c>
      <c r="J10" s="492">
        <f t="shared" si="0"/>
        <v>219</v>
      </c>
      <c r="K10" s="367" t="s">
        <v>166</v>
      </c>
    </row>
    <row r="11" spans="1:11" ht="24.75" customHeight="1">
      <c r="A11" s="399" t="s">
        <v>4</v>
      </c>
      <c r="B11" s="492">
        <v>65</v>
      </c>
      <c r="C11" s="492">
        <v>110</v>
      </c>
      <c r="D11" s="492">
        <f>SUM(B11:C11)</f>
        <v>175</v>
      </c>
      <c r="E11" s="492">
        <v>0</v>
      </c>
      <c r="F11" s="492">
        <v>0</v>
      </c>
      <c r="G11" s="492">
        <v>0</v>
      </c>
      <c r="H11" s="492">
        <f t="shared" si="0"/>
        <v>65</v>
      </c>
      <c r="I11" s="492">
        <f t="shared" si="0"/>
        <v>110</v>
      </c>
      <c r="J11" s="492">
        <f t="shared" si="0"/>
        <v>175</v>
      </c>
      <c r="K11" s="367" t="s">
        <v>190</v>
      </c>
    </row>
    <row r="12" spans="1:11" ht="36.75" customHeight="1">
      <c r="A12" s="399" t="s">
        <v>469</v>
      </c>
      <c r="B12" s="492">
        <v>22</v>
      </c>
      <c r="C12" s="492">
        <v>15</v>
      </c>
      <c r="D12" s="492">
        <v>37</v>
      </c>
      <c r="E12" s="492">
        <v>0</v>
      </c>
      <c r="F12" s="492">
        <v>0</v>
      </c>
      <c r="G12" s="492">
        <v>0</v>
      </c>
      <c r="H12" s="492">
        <f t="shared" si="0"/>
        <v>22</v>
      </c>
      <c r="I12" s="492">
        <f t="shared" si="0"/>
        <v>15</v>
      </c>
      <c r="J12" s="492">
        <f t="shared" si="0"/>
        <v>37</v>
      </c>
      <c r="K12" s="377" t="s">
        <v>501</v>
      </c>
    </row>
    <row r="13" spans="1:11" ht="24.75" customHeight="1">
      <c r="A13" s="399" t="s">
        <v>11</v>
      </c>
      <c r="B13" s="492">
        <f>SUM(B9:B12)</f>
        <v>264</v>
      </c>
      <c r="C13" s="492">
        <f t="shared" ref="C13:J13" si="1">SUM(C9:C12)</f>
        <v>290</v>
      </c>
      <c r="D13" s="492">
        <f t="shared" si="1"/>
        <v>554</v>
      </c>
      <c r="E13" s="492">
        <f t="shared" si="1"/>
        <v>0</v>
      </c>
      <c r="F13" s="492">
        <f t="shared" si="1"/>
        <v>0</v>
      </c>
      <c r="G13" s="492">
        <f t="shared" si="1"/>
        <v>0</v>
      </c>
      <c r="H13" s="492">
        <f t="shared" si="1"/>
        <v>264</v>
      </c>
      <c r="I13" s="492">
        <f t="shared" si="1"/>
        <v>290</v>
      </c>
      <c r="J13" s="492">
        <f t="shared" si="1"/>
        <v>554</v>
      </c>
      <c r="K13" s="367" t="s">
        <v>161</v>
      </c>
    </row>
    <row r="14" spans="1:11" ht="24.75" customHeight="1">
      <c r="A14" s="399" t="s">
        <v>12</v>
      </c>
      <c r="B14" s="492"/>
      <c r="C14" s="492"/>
      <c r="D14" s="492"/>
      <c r="E14" s="492"/>
      <c r="F14" s="492"/>
      <c r="G14" s="492"/>
      <c r="H14" s="492"/>
      <c r="I14" s="492"/>
      <c r="J14" s="492"/>
      <c r="K14" s="367" t="s">
        <v>170</v>
      </c>
    </row>
    <row r="15" spans="1:11" ht="24.75" customHeight="1">
      <c r="A15" s="399" t="s">
        <v>21</v>
      </c>
      <c r="B15" s="492">
        <v>4</v>
      </c>
      <c r="C15" s="492">
        <v>0</v>
      </c>
      <c r="D15" s="492">
        <v>4</v>
      </c>
      <c r="E15" s="492">
        <v>0</v>
      </c>
      <c r="F15" s="492">
        <v>0</v>
      </c>
      <c r="G15" s="492">
        <v>0</v>
      </c>
      <c r="H15" s="492">
        <f t="shared" ref="H15:J18" si="2">E15+B15</f>
        <v>4</v>
      </c>
      <c r="I15" s="492">
        <f t="shared" si="2"/>
        <v>0</v>
      </c>
      <c r="J15" s="492">
        <f t="shared" si="2"/>
        <v>4</v>
      </c>
      <c r="K15" s="367" t="s">
        <v>149</v>
      </c>
    </row>
    <row r="16" spans="1:11" ht="24.75" customHeight="1">
      <c r="A16" s="399" t="s">
        <v>24</v>
      </c>
      <c r="B16" s="492">
        <v>73</v>
      </c>
      <c r="C16" s="492">
        <v>27</v>
      </c>
      <c r="D16" s="492">
        <v>100</v>
      </c>
      <c r="E16" s="492">
        <v>0</v>
      </c>
      <c r="F16" s="492">
        <v>0</v>
      </c>
      <c r="G16" s="492">
        <v>0</v>
      </c>
      <c r="H16" s="492">
        <f t="shared" si="2"/>
        <v>73</v>
      </c>
      <c r="I16" s="492">
        <f t="shared" si="2"/>
        <v>27</v>
      </c>
      <c r="J16" s="492">
        <f t="shared" si="2"/>
        <v>100</v>
      </c>
      <c r="K16" s="367" t="s">
        <v>166</v>
      </c>
    </row>
    <row r="17" spans="1:11" ht="24.75" customHeight="1">
      <c r="A17" s="399" t="s">
        <v>4</v>
      </c>
      <c r="B17" s="492">
        <v>78</v>
      </c>
      <c r="C17" s="492">
        <v>117</v>
      </c>
      <c r="D17" s="492">
        <v>195</v>
      </c>
      <c r="E17" s="492">
        <v>0</v>
      </c>
      <c r="F17" s="492">
        <v>0</v>
      </c>
      <c r="G17" s="492">
        <v>0</v>
      </c>
      <c r="H17" s="492">
        <f t="shared" si="2"/>
        <v>78</v>
      </c>
      <c r="I17" s="492">
        <f t="shared" si="2"/>
        <v>117</v>
      </c>
      <c r="J17" s="492">
        <f t="shared" si="2"/>
        <v>195</v>
      </c>
      <c r="K17" s="367" t="s">
        <v>190</v>
      </c>
    </row>
    <row r="18" spans="1:11" ht="24.75" customHeight="1" thickBot="1">
      <c r="A18" s="338" t="s">
        <v>13</v>
      </c>
      <c r="B18" s="492">
        <f>SUM(B15:B17)</f>
        <v>155</v>
      </c>
      <c r="C18" s="492">
        <f>SUM(C15:C17)</f>
        <v>144</v>
      </c>
      <c r="D18" s="492">
        <f>SUM(D15:D17)</f>
        <v>299</v>
      </c>
      <c r="E18" s="492">
        <v>0</v>
      </c>
      <c r="F18" s="492">
        <v>0</v>
      </c>
      <c r="G18" s="492">
        <v>0</v>
      </c>
      <c r="H18" s="492">
        <f t="shared" si="2"/>
        <v>155</v>
      </c>
      <c r="I18" s="492">
        <f t="shared" si="2"/>
        <v>144</v>
      </c>
      <c r="J18" s="492">
        <f t="shared" si="2"/>
        <v>299</v>
      </c>
      <c r="K18" s="415" t="s">
        <v>171</v>
      </c>
    </row>
    <row r="19" spans="1:11" ht="24.75" customHeight="1" thickBot="1">
      <c r="A19" s="25" t="s">
        <v>78</v>
      </c>
      <c r="B19" s="480">
        <f>SUM(B18,B13)</f>
        <v>419</v>
      </c>
      <c r="C19" s="480">
        <f t="shared" ref="C19:J19" si="3">SUM(C18,C13)</f>
        <v>434</v>
      </c>
      <c r="D19" s="480">
        <f t="shared" si="3"/>
        <v>853</v>
      </c>
      <c r="E19" s="480">
        <f t="shared" si="3"/>
        <v>0</v>
      </c>
      <c r="F19" s="480">
        <f t="shared" si="3"/>
        <v>0</v>
      </c>
      <c r="G19" s="480">
        <f t="shared" si="3"/>
        <v>0</v>
      </c>
      <c r="H19" s="480">
        <f t="shared" si="3"/>
        <v>419</v>
      </c>
      <c r="I19" s="480">
        <f t="shared" si="3"/>
        <v>434</v>
      </c>
      <c r="J19" s="480">
        <f t="shared" si="3"/>
        <v>853</v>
      </c>
      <c r="K19" s="384" t="s">
        <v>512</v>
      </c>
    </row>
    <row r="20" spans="1:11" ht="13.5" thickTop="1"/>
    <row r="30" spans="1:11">
      <c r="E30" t="s">
        <v>267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CC9900"/>
  </sheetPr>
  <dimension ref="A1:K53"/>
  <sheetViews>
    <sheetView rightToLeft="1" tabSelected="1" view="pageBreakPreview" zoomScale="85" zoomScaleNormal="60" zoomScaleSheetLayoutView="85" workbookViewId="0">
      <selection activeCell="P18" sqref="P18"/>
    </sheetView>
  </sheetViews>
  <sheetFormatPr defaultRowHeight="12.75"/>
  <cols>
    <col min="1" max="1" width="30.7109375" style="172" customWidth="1"/>
    <col min="2" max="10" width="9.7109375" style="172" customWidth="1"/>
    <col min="11" max="11" width="30.85546875" style="172" customWidth="1"/>
    <col min="12" max="220" width="9.140625" style="1"/>
    <col min="221" max="221" width="26.140625" style="1" customWidth="1"/>
    <col min="222" max="233" width="10.5703125" style="1" customWidth="1"/>
    <col min="234" max="476" width="9.140625" style="1"/>
    <col min="477" max="477" width="26.140625" style="1" customWidth="1"/>
    <col min="478" max="489" width="10.5703125" style="1" customWidth="1"/>
    <col min="490" max="732" width="9.140625" style="1"/>
    <col min="733" max="733" width="26.140625" style="1" customWidth="1"/>
    <col min="734" max="745" width="10.5703125" style="1" customWidth="1"/>
    <col min="746" max="988" width="9.140625" style="1"/>
    <col min="989" max="989" width="26.140625" style="1" customWidth="1"/>
    <col min="990" max="1001" width="10.5703125" style="1" customWidth="1"/>
    <col min="1002" max="1244" width="9.140625" style="1"/>
    <col min="1245" max="1245" width="26.140625" style="1" customWidth="1"/>
    <col min="1246" max="1257" width="10.5703125" style="1" customWidth="1"/>
    <col min="1258" max="1500" width="9.140625" style="1"/>
    <col min="1501" max="1501" width="26.140625" style="1" customWidth="1"/>
    <col min="1502" max="1513" width="10.5703125" style="1" customWidth="1"/>
    <col min="1514" max="1756" width="9.140625" style="1"/>
    <col min="1757" max="1757" width="26.140625" style="1" customWidth="1"/>
    <col min="1758" max="1769" width="10.5703125" style="1" customWidth="1"/>
    <col min="1770" max="2012" width="9.140625" style="1"/>
    <col min="2013" max="2013" width="26.140625" style="1" customWidth="1"/>
    <col min="2014" max="2025" width="10.5703125" style="1" customWidth="1"/>
    <col min="2026" max="2268" width="9.140625" style="1"/>
    <col min="2269" max="2269" width="26.140625" style="1" customWidth="1"/>
    <col min="2270" max="2281" width="10.5703125" style="1" customWidth="1"/>
    <col min="2282" max="2524" width="9.140625" style="1"/>
    <col min="2525" max="2525" width="26.140625" style="1" customWidth="1"/>
    <col min="2526" max="2537" width="10.5703125" style="1" customWidth="1"/>
    <col min="2538" max="2780" width="9.140625" style="1"/>
    <col min="2781" max="2781" width="26.140625" style="1" customWidth="1"/>
    <col min="2782" max="2793" width="10.5703125" style="1" customWidth="1"/>
    <col min="2794" max="3036" width="9.140625" style="1"/>
    <col min="3037" max="3037" width="26.140625" style="1" customWidth="1"/>
    <col min="3038" max="3049" width="10.5703125" style="1" customWidth="1"/>
    <col min="3050" max="3292" width="9.140625" style="1"/>
    <col min="3293" max="3293" width="26.140625" style="1" customWidth="1"/>
    <col min="3294" max="3305" width="10.5703125" style="1" customWidth="1"/>
    <col min="3306" max="3548" width="9.140625" style="1"/>
    <col min="3549" max="3549" width="26.140625" style="1" customWidth="1"/>
    <col min="3550" max="3561" width="10.5703125" style="1" customWidth="1"/>
    <col min="3562" max="3804" width="9.140625" style="1"/>
    <col min="3805" max="3805" width="26.140625" style="1" customWidth="1"/>
    <col min="3806" max="3817" width="10.5703125" style="1" customWidth="1"/>
    <col min="3818" max="4060" width="9.140625" style="1"/>
    <col min="4061" max="4061" width="26.140625" style="1" customWidth="1"/>
    <col min="4062" max="4073" width="10.5703125" style="1" customWidth="1"/>
    <col min="4074" max="4316" width="9.140625" style="1"/>
    <col min="4317" max="4317" width="26.140625" style="1" customWidth="1"/>
    <col min="4318" max="4329" width="10.5703125" style="1" customWidth="1"/>
    <col min="4330" max="4572" width="9.140625" style="1"/>
    <col min="4573" max="4573" width="26.140625" style="1" customWidth="1"/>
    <col min="4574" max="4585" width="10.5703125" style="1" customWidth="1"/>
    <col min="4586" max="4828" width="9.140625" style="1"/>
    <col min="4829" max="4829" width="26.140625" style="1" customWidth="1"/>
    <col min="4830" max="4841" width="10.5703125" style="1" customWidth="1"/>
    <col min="4842" max="5084" width="9.140625" style="1"/>
    <col min="5085" max="5085" width="26.140625" style="1" customWidth="1"/>
    <col min="5086" max="5097" width="10.5703125" style="1" customWidth="1"/>
    <col min="5098" max="5340" width="9.140625" style="1"/>
    <col min="5341" max="5341" width="26.140625" style="1" customWidth="1"/>
    <col min="5342" max="5353" width="10.5703125" style="1" customWidth="1"/>
    <col min="5354" max="5596" width="9.140625" style="1"/>
    <col min="5597" max="5597" width="26.140625" style="1" customWidth="1"/>
    <col min="5598" max="5609" width="10.5703125" style="1" customWidth="1"/>
    <col min="5610" max="5852" width="9.140625" style="1"/>
    <col min="5853" max="5853" width="26.140625" style="1" customWidth="1"/>
    <col min="5854" max="5865" width="10.5703125" style="1" customWidth="1"/>
    <col min="5866" max="6108" width="9.140625" style="1"/>
    <col min="6109" max="6109" width="26.140625" style="1" customWidth="1"/>
    <col min="6110" max="6121" width="10.5703125" style="1" customWidth="1"/>
    <col min="6122" max="6364" width="9.140625" style="1"/>
    <col min="6365" max="6365" width="26.140625" style="1" customWidth="1"/>
    <col min="6366" max="6377" width="10.5703125" style="1" customWidth="1"/>
    <col min="6378" max="6620" width="9.140625" style="1"/>
    <col min="6621" max="6621" width="26.140625" style="1" customWidth="1"/>
    <col min="6622" max="6633" width="10.5703125" style="1" customWidth="1"/>
    <col min="6634" max="6876" width="9.140625" style="1"/>
    <col min="6877" max="6877" width="26.140625" style="1" customWidth="1"/>
    <col min="6878" max="6889" width="10.5703125" style="1" customWidth="1"/>
    <col min="6890" max="7132" width="9.140625" style="1"/>
    <col min="7133" max="7133" width="26.140625" style="1" customWidth="1"/>
    <col min="7134" max="7145" width="10.5703125" style="1" customWidth="1"/>
    <col min="7146" max="7388" width="9.140625" style="1"/>
    <col min="7389" max="7389" width="26.140625" style="1" customWidth="1"/>
    <col min="7390" max="7401" width="10.5703125" style="1" customWidth="1"/>
    <col min="7402" max="7644" width="9.140625" style="1"/>
    <col min="7645" max="7645" width="26.140625" style="1" customWidth="1"/>
    <col min="7646" max="7657" width="10.5703125" style="1" customWidth="1"/>
    <col min="7658" max="7900" width="9.140625" style="1"/>
    <col min="7901" max="7901" width="26.140625" style="1" customWidth="1"/>
    <col min="7902" max="7913" width="10.5703125" style="1" customWidth="1"/>
    <col min="7914" max="8156" width="9.140625" style="1"/>
    <col min="8157" max="8157" width="26.140625" style="1" customWidth="1"/>
    <col min="8158" max="8169" width="10.5703125" style="1" customWidth="1"/>
    <col min="8170" max="8412" width="9.140625" style="1"/>
    <col min="8413" max="8413" width="26.140625" style="1" customWidth="1"/>
    <col min="8414" max="8425" width="10.5703125" style="1" customWidth="1"/>
    <col min="8426" max="8668" width="9.140625" style="1"/>
    <col min="8669" max="8669" width="26.140625" style="1" customWidth="1"/>
    <col min="8670" max="8681" width="10.5703125" style="1" customWidth="1"/>
    <col min="8682" max="8924" width="9.140625" style="1"/>
    <col min="8925" max="8925" width="26.140625" style="1" customWidth="1"/>
    <col min="8926" max="8937" width="10.5703125" style="1" customWidth="1"/>
    <col min="8938" max="9180" width="9.140625" style="1"/>
    <col min="9181" max="9181" width="26.140625" style="1" customWidth="1"/>
    <col min="9182" max="9193" width="10.5703125" style="1" customWidth="1"/>
    <col min="9194" max="9436" width="9.140625" style="1"/>
    <col min="9437" max="9437" width="26.140625" style="1" customWidth="1"/>
    <col min="9438" max="9449" width="10.5703125" style="1" customWidth="1"/>
    <col min="9450" max="9692" width="9.140625" style="1"/>
    <col min="9693" max="9693" width="26.140625" style="1" customWidth="1"/>
    <col min="9694" max="9705" width="10.5703125" style="1" customWidth="1"/>
    <col min="9706" max="9948" width="9.140625" style="1"/>
    <col min="9949" max="9949" width="26.140625" style="1" customWidth="1"/>
    <col min="9950" max="9961" width="10.5703125" style="1" customWidth="1"/>
    <col min="9962" max="10204" width="9.140625" style="1"/>
    <col min="10205" max="10205" width="26.140625" style="1" customWidth="1"/>
    <col min="10206" max="10217" width="10.5703125" style="1" customWidth="1"/>
    <col min="10218" max="10460" width="9.140625" style="1"/>
    <col min="10461" max="10461" width="26.140625" style="1" customWidth="1"/>
    <col min="10462" max="10473" width="10.5703125" style="1" customWidth="1"/>
    <col min="10474" max="10716" width="9.140625" style="1"/>
    <col min="10717" max="10717" width="26.140625" style="1" customWidth="1"/>
    <col min="10718" max="10729" width="10.5703125" style="1" customWidth="1"/>
    <col min="10730" max="10972" width="9.140625" style="1"/>
    <col min="10973" max="10973" width="26.140625" style="1" customWidth="1"/>
    <col min="10974" max="10985" width="10.5703125" style="1" customWidth="1"/>
    <col min="10986" max="11228" width="9.140625" style="1"/>
    <col min="11229" max="11229" width="26.140625" style="1" customWidth="1"/>
    <col min="11230" max="11241" width="10.5703125" style="1" customWidth="1"/>
    <col min="11242" max="11484" width="9.140625" style="1"/>
    <col min="11485" max="11485" width="26.140625" style="1" customWidth="1"/>
    <col min="11486" max="11497" width="10.5703125" style="1" customWidth="1"/>
    <col min="11498" max="11740" width="9.140625" style="1"/>
    <col min="11741" max="11741" width="26.140625" style="1" customWidth="1"/>
    <col min="11742" max="11753" width="10.5703125" style="1" customWidth="1"/>
    <col min="11754" max="11996" width="9.140625" style="1"/>
    <col min="11997" max="11997" width="26.140625" style="1" customWidth="1"/>
    <col min="11998" max="12009" width="10.5703125" style="1" customWidth="1"/>
    <col min="12010" max="12252" width="9.140625" style="1"/>
    <col min="12253" max="12253" width="26.140625" style="1" customWidth="1"/>
    <col min="12254" max="12265" width="10.5703125" style="1" customWidth="1"/>
    <col min="12266" max="12508" width="9.140625" style="1"/>
    <col min="12509" max="12509" width="26.140625" style="1" customWidth="1"/>
    <col min="12510" max="12521" width="10.5703125" style="1" customWidth="1"/>
    <col min="12522" max="12764" width="9.140625" style="1"/>
    <col min="12765" max="12765" width="26.140625" style="1" customWidth="1"/>
    <col min="12766" max="12777" width="10.5703125" style="1" customWidth="1"/>
    <col min="12778" max="13020" width="9.140625" style="1"/>
    <col min="13021" max="13021" width="26.140625" style="1" customWidth="1"/>
    <col min="13022" max="13033" width="10.5703125" style="1" customWidth="1"/>
    <col min="13034" max="13276" width="9.140625" style="1"/>
    <col min="13277" max="13277" width="26.140625" style="1" customWidth="1"/>
    <col min="13278" max="13289" width="10.5703125" style="1" customWidth="1"/>
    <col min="13290" max="13532" width="9.140625" style="1"/>
    <col min="13533" max="13533" width="26.140625" style="1" customWidth="1"/>
    <col min="13534" max="13545" width="10.5703125" style="1" customWidth="1"/>
    <col min="13546" max="13788" width="9.140625" style="1"/>
    <col min="13789" max="13789" width="26.140625" style="1" customWidth="1"/>
    <col min="13790" max="13801" width="10.5703125" style="1" customWidth="1"/>
    <col min="13802" max="14044" width="9.140625" style="1"/>
    <col min="14045" max="14045" width="26.140625" style="1" customWidth="1"/>
    <col min="14046" max="14057" width="10.5703125" style="1" customWidth="1"/>
    <col min="14058" max="14300" width="9.140625" style="1"/>
    <col min="14301" max="14301" width="26.140625" style="1" customWidth="1"/>
    <col min="14302" max="14313" width="10.5703125" style="1" customWidth="1"/>
    <col min="14314" max="14556" width="9.140625" style="1"/>
    <col min="14557" max="14557" width="26.140625" style="1" customWidth="1"/>
    <col min="14558" max="14569" width="10.5703125" style="1" customWidth="1"/>
    <col min="14570" max="14812" width="9.140625" style="1"/>
    <col min="14813" max="14813" width="26.140625" style="1" customWidth="1"/>
    <col min="14814" max="14825" width="10.5703125" style="1" customWidth="1"/>
    <col min="14826" max="15068" width="9.140625" style="1"/>
    <col min="15069" max="15069" width="26.140625" style="1" customWidth="1"/>
    <col min="15070" max="15081" width="10.5703125" style="1" customWidth="1"/>
    <col min="15082" max="15324" width="9.140625" style="1"/>
    <col min="15325" max="15325" width="26.140625" style="1" customWidth="1"/>
    <col min="15326" max="15337" width="10.5703125" style="1" customWidth="1"/>
    <col min="15338" max="15580" width="9.140625" style="1"/>
    <col min="15581" max="15581" width="26.140625" style="1" customWidth="1"/>
    <col min="15582" max="15593" width="10.5703125" style="1" customWidth="1"/>
    <col min="15594" max="15836" width="9.140625" style="1"/>
    <col min="15837" max="15837" width="26.140625" style="1" customWidth="1"/>
    <col min="15838" max="15849" width="10.5703125" style="1" customWidth="1"/>
    <col min="15850" max="16092" width="9.140625" style="1"/>
    <col min="16093" max="16093" width="26.140625" style="1" customWidth="1"/>
    <col min="16094" max="16105" width="10.5703125" style="1" customWidth="1"/>
    <col min="16106" max="16384" width="9.140625" style="1"/>
  </cols>
  <sheetData>
    <row r="1" spans="1:11" s="2" customFormat="1" ht="17.25" customHeight="1">
      <c r="A1" s="1045" t="s">
        <v>718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3.75" customHeight="1">
      <c r="A2" s="1104" t="s">
        <v>737</v>
      </c>
      <c r="B2" s="1104"/>
      <c r="C2" s="1104"/>
      <c r="D2" s="1104"/>
      <c r="E2" s="1104"/>
      <c r="F2" s="1104"/>
      <c r="G2" s="1104"/>
      <c r="H2" s="1104"/>
      <c r="I2" s="1104"/>
      <c r="J2" s="1104"/>
      <c r="K2" s="1104"/>
    </row>
    <row r="3" spans="1:11" s="82" customFormat="1" ht="16.5" customHeight="1" thickBot="1">
      <c r="A3" s="14" t="s">
        <v>815</v>
      </c>
      <c r="B3" s="14"/>
      <c r="C3" s="14"/>
      <c r="D3" s="14"/>
      <c r="E3" s="14"/>
      <c r="F3" s="14"/>
      <c r="G3" s="14"/>
      <c r="H3" s="14"/>
      <c r="I3" s="14"/>
      <c r="J3" s="14"/>
      <c r="K3" s="317" t="s">
        <v>628</v>
      </c>
    </row>
    <row r="4" spans="1:11" s="3" customFormat="1" ht="14.25" customHeight="1" thickTop="1">
      <c r="A4" s="1044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234</v>
      </c>
      <c r="I4" s="1079"/>
      <c r="J4" s="1079"/>
      <c r="K4" s="1082" t="s">
        <v>163</v>
      </c>
    </row>
    <row r="5" spans="1:11" s="3" customFormat="1" ht="11.25" customHeight="1">
      <c r="A5" s="1045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3" customFormat="1" ht="12.75" customHeight="1">
      <c r="A6" s="1045"/>
      <c r="B6" s="88" t="s">
        <v>235</v>
      </c>
      <c r="C6" s="88" t="s">
        <v>267</v>
      </c>
      <c r="D6" s="467" t="s">
        <v>241</v>
      </c>
      <c r="E6" s="88" t="s">
        <v>235</v>
      </c>
      <c r="F6" s="88" t="s">
        <v>267</v>
      </c>
      <c r="G6" s="467" t="s">
        <v>241</v>
      </c>
      <c r="H6" s="88" t="s">
        <v>235</v>
      </c>
      <c r="I6" s="88" t="s">
        <v>267</v>
      </c>
      <c r="J6" s="467" t="s">
        <v>241</v>
      </c>
      <c r="K6" s="1083"/>
    </row>
    <row r="7" spans="1:11" s="3" customFormat="1" ht="11.25" customHeight="1" thickBot="1">
      <c r="A7" s="1046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084"/>
    </row>
    <row r="8" spans="1:11" ht="18.75" customHeight="1">
      <c r="A8" s="132" t="s">
        <v>9</v>
      </c>
      <c r="B8" s="1101"/>
      <c r="C8" s="1101"/>
      <c r="D8" s="1101"/>
      <c r="E8" s="1101"/>
      <c r="F8" s="1101"/>
      <c r="G8" s="1101"/>
      <c r="H8" s="1101"/>
      <c r="I8" s="1101"/>
      <c r="J8" s="1101"/>
      <c r="K8" s="171" t="s">
        <v>164</v>
      </c>
    </row>
    <row r="9" spans="1:11" ht="15.75">
      <c r="A9" s="399" t="s">
        <v>16</v>
      </c>
      <c r="B9" s="492">
        <v>27</v>
      </c>
      <c r="C9" s="492">
        <v>57</v>
      </c>
      <c r="D9" s="492">
        <v>84</v>
      </c>
      <c r="E9" s="492">
        <v>0</v>
      </c>
      <c r="F9" s="492">
        <v>0</v>
      </c>
      <c r="G9" s="492">
        <v>0</v>
      </c>
      <c r="H9" s="492">
        <f>SUM(E9,B9)</f>
        <v>27</v>
      </c>
      <c r="I9" s="492">
        <f>SUM(F9,C9)</f>
        <v>57</v>
      </c>
      <c r="J9" s="492">
        <f>SUM(H9:I9)</f>
        <v>84</v>
      </c>
      <c r="K9" s="27" t="s">
        <v>172</v>
      </c>
    </row>
    <row r="10" spans="1:11" ht="15.75">
      <c r="A10" s="399" t="s">
        <v>17</v>
      </c>
      <c r="B10" s="492">
        <v>34</v>
      </c>
      <c r="C10" s="492">
        <v>36</v>
      </c>
      <c r="D10" s="492">
        <v>70</v>
      </c>
      <c r="E10" s="492">
        <v>0</v>
      </c>
      <c r="F10" s="492">
        <v>0</v>
      </c>
      <c r="G10" s="492">
        <v>0</v>
      </c>
      <c r="H10" s="492">
        <f t="shared" ref="H10:H24" si="0">SUM(E10,B10)</f>
        <v>34</v>
      </c>
      <c r="I10" s="492">
        <f t="shared" ref="I10:I24" si="1">SUM(F10,C10)</f>
        <v>36</v>
      </c>
      <c r="J10" s="492">
        <f t="shared" ref="J10:J24" si="2">SUM(H10:I10)</f>
        <v>70</v>
      </c>
      <c r="K10" s="27" t="s">
        <v>144</v>
      </c>
    </row>
    <row r="11" spans="1:11" ht="15.75">
      <c r="A11" s="399" t="s">
        <v>19</v>
      </c>
      <c r="B11" s="492">
        <v>6</v>
      </c>
      <c r="C11" s="492">
        <v>87</v>
      </c>
      <c r="D11" s="492">
        <v>93</v>
      </c>
      <c r="E11" s="492">
        <v>0</v>
      </c>
      <c r="F11" s="492">
        <v>0</v>
      </c>
      <c r="G11" s="492">
        <v>0</v>
      </c>
      <c r="H11" s="492">
        <f t="shared" si="0"/>
        <v>6</v>
      </c>
      <c r="I11" s="492">
        <f t="shared" si="1"/>
        <v>87</v>
      </c>
      <c r="J11" s="492">
        <f t="shared" si="2"/>
        <v>93</v>
      </c>
      <c r="K11" s="27" t="s">
        <v>146</v>
      </c>
    </row>
    <row r="12" spans="1:11" ht="18.75" customHeight="1">
      <c r="A12" s="399" t="s">
        <v>20</v>
      </c>
      <c r="B12" s="492">
        <v>79</v>
      </c>
      <c r="C12" s="492">
        <v>88</v>
      </c>
      <c r="D12" s="492">
        <v>167</v>
      </c>
      <c r="E12" s="492">
        <v>0</v>
      </c>
      <c r="F12" s="492">
        <v>0</v>
      </c>
      <c r="G12" s="492">
        <v>0</v>
      </c>
      <c r="H12" s="492">
        <f t="shared" si="0"/>
        <v>79</v>
      </c>
      <c r="I12" s="492">
        <f t="shared" si="1"/>
        <v>88</v>
      </c>
      <c r="J12" s="492">
        <f t="shared" si="2"/>
        <v>167</v>
      </c>
      <c r="K12" s="27" t="s">
        <v>147</v>
      </c>
    </row>
    <row r="13" spans="1:11" ht="18.75" customHeight="1">
      <c r="A13" s="399" t="s">
        <v>21</v>
      </c>
      <c r="B13" s="492">
        <v>48</v>
      </c>
      <c r="C13" s="492">
        <v>67</v>
      </c>
      <c r="D13" s="492">
        <v>115</v>
      </c>
      <c r="E13" s="492">
        <v>0</v>
      </c>
      <c r="F13" s="492">
        <v>0</v>
      </c>
      <c r="G13" s="492">
        <v>0</v>
      </c>
      <c r="H13" s="492">
        <f t="shared" si="0"/>
        <v>48</v>
      </c>
      <c r="I13" s="492">
        <f t="shared" si="1"/>
        <v>67</v>
      </c>
      <c r="J13" s="492">
        <f t="shared" si="2"/>
        <v>115</v>
      </c>
      <c r="K13" s="27" t="s">
        <v>149</v>
      </c>
    </row>
    <row r="14" spans="1:11" ht="18.75" customHeight="1">
      <c r="A14" s="399" t="s">
        <v>532</v>
      </c>
      <c r="B14" s="492">
        <v>26</v>
      </c>
      <c r="C14" s="492">
        <v>45</v>
      </c>
      <c r="D14" s="492">
        <v>71</v>
      </c>
      <c r="E14" s="492">
        <v>0</v>
      </c>
      <c r="F14" s="492">
        <v>0</v>
      </c>
      <c r="G14" s="492">
        <v>0</v>
      </c>
      <c r="H14" s="492">
        <f t="shared" si="0"/>
        <v>26</v>
      </c>
      <c r="I14" s="492">
        <f t="shared" si="1"/>
        <v>45</v>
      </c>
      <c r="J14" s="492">
        <f t="shared" si="2"/>
        <v>71</v>
      </c>
      <c r="K14" s="27" t="s">
        <v>149</v>
      </c>
    </row>
    <row r="15" spans="1:11" ht="18.75" customHeight="1">
      <c r="A15" s="399" t="s">
        <v>22</v>
      </c>
      <c r="B15" s="492">
        <v>15</v>
      </c>
      <c r="C15" s="492">
        <v>15</v>
      </c>
      <c r="D15" s="492">
        <v>30</v>
      </c>
      <c r="E15" s="492">
        <v>0</v>
      </c>
      <c r="F15" s="492">
        <v>0</v>
      </c>
      <c r="G15" s="492">
        <v>0</v>
      </c>
      <c r="H15" s="492">
        <f t="shared" si="0"/>
        <v>15</v>
      </c>
      <c r="I15" s="492">
        <f t="shared" si="1"/>
        <v>15</v>
      </c>
      <c r="J15" s="492">
        <f t="shared" si="2"/>
        <v>30</v>
      </c>
      <c r="K15" s="27" t="s">
        <v>150</v>
      </c>
    </row>
    <row r="16" spans="1:11" ht="18.75" customHeight="1">
      <c r="A16" s="399" t="s">
        <v>23</v>
      </c>
      <c r="B16" s="492">
        <v>77</v>
      </c>
      <c r="C16" s="492">
        <v>165</v>
      </c>
      <c r="D16" s="492">
        <v>242</v>
      </c>
      <c r="E16" s="492">
        <v>0</v>
      </c>
      <c r="F16" s="492">
        <v>0</v>
      </c>
      <c r="G16" s="492">
        <v>0</v>
      </c>
      <c r="H16" s="492">
        <f t="shared" si="0"/>
        <v>77</v>
      </c>
      <c r="I16" s="492">
        <f t="shared" si="1"/>
        <v>165</v>
      </c>
      <c r="J16" s="492">
        <f t="shared" si="2"/>
        <v>242</v>
      </c>
      <c r="K16" s="27" t="s">
        <v>151</v>
      </c>
    </row>
    <row r="17" spans="1:11" ht="18.75" customHeight="1">
      <c r="A17" s="399" t="s">
        <v>24</v>
      </c>
      <c r="B17" s="492">
        <v>47</v>
      </c>
      <c r="C17" s="492">
        <v>53</v>
      </c>
      <c r="D17" s="492">
        <v>100</v>
      </c>
      <c r="E17" s="492">
        <v>0</v>
      </c>
      <c r="F17" s="492">
        <v>0</v>
      </c>
      <c r="G17" s="492">
        <v>0</v>
      </c>
      <c r="H17" s="492">
        <f t="shared" si="0"/>
        <v>47</v>
      </c>
      <c r="I17" s="492">
        <f t="shared" si="1"/>
        <v>53</v>
      </c>
      <c r="J17" s="492">
        <f t="shared" si="2"/>
        <v>100</v>
      </c>
      <c r="K17" s="27" t="s">
        <v>166</v>
      </c>
    </row>
    <row r="18" spans="1:11" ht="17.25" customHeight="1">
      <c r="A18" s="399" t="s">
        <v>2</v>
      </c>
      <c r="B18" s="492">
        <v>171</v>
      </c>
      <c r="C18" s="492">
        <v>369</v>
      </c>
      <c r="D18" s="492">
        <v>540</v>
      </c>
      <c r="E18" s="492">
        <v>0</v>
      </c>
      <c r="F18" s="492">
        <v>0</v>
      </c>
      <c r="G18" s="492">
        <v>0</v>
      </c>
      <c r="H18" s="492">
        <f t="shared" si="0"/>
        <v>171</v>
      </c>
      <c r="I18" s="492">
        <f t="shared" si="1"/>
        <v>369</v>
      </c>
      <c r="J18" s="492">
        <f t="shared" si="2"/>
        <v>540</v>
      </c>
      <c r="K18" s="27" t="s">
        <v>192</v>
      </c>
    </row>
    <row r="19" spans="1:11" ht="17.25" customHeight="1">
      <c r="A19" s="399" t="s">
        <v>54</v>
      </c>
      <c r="B19" s="492">
        <v>69</v>
      </c>
      <c r="C19" s="492">
        <v>133</v>
      </c>
      <c r="D19" s="492">
        <v>202</v>
      </c>
      <c r="E19" s="492">
        <v>0</v>
      </c>
      <c r="F19" s="492">
        <v>0</v>
      </c>
      <c r="G19" s="492">
        <v>0</v>
      </c>
      <c r="H19" s="492">
        <f t="shared" si="0"/>
        <v>69</v>
      </c>
      <c r="I19" s="492">
        <f t="shared" si="1"/>
        <v>133</v>
      </c>
      <c r="J19" s="492">
        <f t="shared" si="2"/>
        <v>202</v>
      </c>
      <c r="K19" s="27" t="s">
        <v>292</v>
      </c>
    </row>
    <row r="20" spans="1:11" ht="18.75" customHeight="1">
      <c r="A20" s="399" t="s">
        <v>533</v>
      </c>
      <c r="B20" s="492">
        <v>115</v>
      </c>
      <c r="C20" s="492">
        <v>53</v>
      </c>
      <c r="D20" s="492">
        <v>168</v>
      </c>
      <c r="E20" s="492">
        <v>0</v>
      </c>
      <c r="F20" s="492">
        <v>0</v>
      </c>
      <c r="G20" s="492">
        <v>0</v>
      </c>
      <c r="H20" s="492">
        <f t="shared" si="0"/>
        <v>115</v>
      </c>
      <c r="I20" s="492">
        <f t="shared" si="1"/>
        <v>53</v>
      </c>
      <c r="J20" s="492">
        <f t="shared" si="2"/>
        <v>168</v>
      </c>
      <c r="K20" s="27" t="s">
        <v>278</v>
      </c>
    </row>
    <row r="21" spans="1:11" ht="17.25" customHeight="1">
      <c r="A21" s="399" t="s">
        <v>534</v>
      </c>
      <c r="B21" s="492">
        <v>73</v>
      </c>
      <c r="C21" s="492">
        <v>107</v>
      </c>
      <c r="D21" s="492">
        <v>180</v>
      </c>
      <c r="E21" s="492">
        <v>0</v>
      </c>
      <c r="F21" s="492">
        <v>0</v>
      </c>
      <c r="G21" s="492">
        <v>0</v>
      </c>
      <c r="H21" s="492">
        <f t="shared" si="0"/>
        <v>73</v>
      </c>
      <c r="I21" s="492">
        <f t="shared" si="1"/>
        <v>107</v>
      </c>
      <c r="J21" s="492">
        <f t="shared" si="2"/>
        <v>180</v>
      </c>
      <c r="K21" s="27" t="s">
        <v>535</v>
      </c>
    </row>
    <row r="22" spans="1:11" ht="18.75" customHeight="1">
      <c r="A22" s="399" t="s">
        <v>25</v>
      </c>
      <c r="B22" s="492">
        <v>80</v>
      </c>
      <c r="C22" s="492">
        <v>118</v>
      </c>
      <c r="D22" s="492">
        <v>198</v>
      </c>
      <c r="E22" s="492">
        <v>0</v>
      </c>
      <c r="F22" s="492">
        <v>0</v>
      </c>
      <c r="G22" s="492">
        <v>0</v>
      </c>
      <c r="H22" s="492">
        <f t="shared" si="0"/>
        <v>80</v>
      </c>
      <c r="I22" s="492">
        <f t="shared" si="1"/>
        <v>118</v>
      </c>
      <c r="J22" s="492">
        <f t="shared" si="2"/>
        <v>198</v>
      </c>
      <c r="K22" s="27" t="s">
        <v>274</v>
      </c>
    </row>
    <row r="23" spans="1:11" ht="18.75" customHeight="1">
      <c r="A23" s="399" t="s">
        <v>28</v>
      </c>
      <c r="B23" s="492">
        <v>283</v>
      </c>
      <c r="C23" s="492">
        <v>195</v>
      </c>
      <c r="D23" s="492">
        <v>478</v>
      </c>
      <c r="E23" s="492">
        <v>0</v>
      </c>
      <c r="F23" s="492">
        <v>0</v>
      </c>
      <c r="G23" s="492">
        <v>0</v>
      </c>
      <c r="H23" s="492">
        <f t="shared" si="0"/>
        <v>283</v>
      </c>
      <c r="I23" s="492">
        <f t="shared" si="1"/>
        <v>195</v>
      </c>
      <c r="J23" s="492">
        <f t="shared" si="2"/>
        <v>478</v>
      </c>
      <c r="K23" s="27" t="s">
        <v>157</v>
      </c>
    </row>
    <row r="24" spans="1:11" ht="18.75" customHeight="1">
      <c r="A24" s="399" t="s">
        <v>11</v>
      </c>
      <c r="B24" s="492">
        <f t="shared" ref="B24:G24" si="3">SUM(B9:B23)</f>
        <v>1150</v>
      </c>
      <c r="C24" s="492">
        <f t="shared" si="3"/>
        <v>1588</v>
      </c>
      <c r="D24" s="492">
        <f t="shared" si="3"/>
        <v>2738</v>
      </c>
      <c r="E24" s="492">
        <f t="shared" si="3"/>
        <v>0</v>
      </c>
      <c r="F24" s="492">
        <f t="shared" si="3"/>
        <v>0</v>
      </c>
      <c r="G24" s="492">
        <f t="shared" si="3"/>
        <v>0</v>
      </c>
      <c r="H24" s="492">
        <f t="shared" si="0"/>
        <v>1150</v>
      </c>
      <c r="I24" s="492">
        <f t="shared" si="1"/>
        <v>1588</v>
      </c>
      <c r="J24" s="492">
        <f t="shared" si="2"/>
        <v>2738</v>
      </c>
      <c r="K24" s="27" t="s">
        <v>161</v>
      </c>
    </row>
    <row r="25" spans="1:11" ht="15" customHeight="1">
      <c r="A25" s="399" t="s">
        <v>12</v>
      </c>
      <c r="B25" s="399"/>
      <c r="C25" s="399"/>
      <c r="D25" s="399"/>
      <c r="E25" s="399"/>
      <c r="F25" s="399"/>
      <c r="G25" s="399"/>
      <c r="H25" s="399"/>
      <c r="I25" s="399"/>
      <c r="J25" s="399"/>
      <c r="K25" s="27" t="s">
        <v>170</v>
      </c>
    </row>
    <row r="26" spans="1:11" ht="18.75" customHeight="1">
      <c r="A26" s="399" t="s">
        <v>19</v>
      </c>
      <c r="B26" s="492">
        <v>94</v>
      </c>
      <c r="C26" s="492">
        <v>38</v>
      </c>
      <c r="D26" s="492">
        <v>132</v>
      </c>
      <c r="E26" s="492">
        <v>0</v>
      </c>
      <c r="F26" s="492">
        <v>0</v>
      </c>
      <c r="G26" s="492">
        <v>0</v>
      </c>
      <c r="H26" s="492">
        <f>E26+B26</f>
        <v>94</v>
      </c>
      <c r="I26" s="492">
        <f>F26+C26</f>
        <v>38</v>
      </c>
      <c r="J26" s="492">
        <f>G26+D26</f>
        <v>132</v>
      </c>
      <c r="K26" s="27" t="s">
        <v>146</v>
      </c>
    </row>
    <row r="27" spans="1:11" ht="18.75" customHeight="1">
      <c r="A27" s="399" t="s">
        <v>20</v>
      </c>
      <c r="B27" s="492">
        <v>95</v>
      </c>
      <c r="C27" s="492">
        <v>23</v>
      </c>
      <c r="D27" s="492">
        <v>118</v>
      </c>
      <c r="E27" s="492">
        <v>0</v>
      </c>
      <c r="F27" s="492">
        <v>0</v>
      </c>
      <c r="G27" s="492">
        <v>0</v>
      </c>
      <c r="H27" s="492">
        <f>E27+B27</f>
        <v>95</v>
      </c>
      <c r="I27" s="492">
        <f>F27+C27</f>
        <v>23</v>
      </c>
      <c r="J27" s="492">
        <f>G27+D27</f>
        <v>118</v>
      </c>
      <c r="K27" s="27" t="s">
        <v>147</v>
      </c>
    </row>
    <row r="28" spans="1:11" ht="18.75" customHeight="1">
      <c r="A28" s="399" t="s">
        <v>23</v>
      </c>
      <c r="B28" s="492">
        <v>86</v>
      </c>
      <c r="C28" s="492">
        <v>50</v>
      </c>
      <c r="D28" s="492">
        <v>136</v>
      </c>
      <c r="E28" s="492">
        <v>0</v>
      </c>
      <c r="F28" s="492">
        <v>0</v>
      </c>
      <c r="G28" s="492">
        <v>0</v>
      </c>
      <c r="H28" s="492">
        <f t="shared" ref="H28:H34" si="4">E28+B28</f>
        <v>86</v>
      </c>
      <c r="I28" s="492">
        <f t="shared" ref="I28:I34" si="5">F28+C28</f>
        <v>50</v>
      </c>
      <c r="J28" s="492">
        <f t="shared" ref="J28:J34" si="6">G28+D28</f>
        <v>136</v>
      </c>
      <c r="K28" s="27" t="s">
        <v>151</v>
      </c>
    </row>
    <row r="29" spans="1:11" ht="18.75" customHeight="1">
      <c r="A29" s="399" t="s">
        <v>468</v>
      </c>
      <c r="B29" s="492">
        <v>25</v>
      </c>
      <c r="C29" s="492">
        <v>7</v>
      </c>
      <c r="D29" s="492">
        <v>32</v>
      </c>
      <c r="E29" s="492">
        <v>0</v>
      </c>
      <c r="F29" s="492">
        <v>0</v>
      </c>
      <c r="G29" s="492">
        <v>0</v>
      </c>
      <c r="H29" s="492">
        <f t="shared" si="4"/>
        <v>25</v>
      </c>
      <c r="I29" s="492">
        <f t="shared" si="5"/>
        <v>7</v>
      </c>
      <c r="J29" s="492">
        <f t="shared" si="6"/>
        <v>32</v>
      </c>
      <c r="K29" s="27" t="s">
        <v>149</v>
      </c>
    </row>
    <row r="30" spans="1:11" ht="18.75" customHeight="1">
      <c r="A30" s="399" t="s">
        <v>24</v>
      </c>
      <c r="B30" s="492">
        <v>176</v>
      </c>
      <c r="C30" s="492">
        <v>86</v>
      </c>
      <c r="D30" s="492">
        <v>262</v>
      </c>
      <c r="E30" s="492">
        <v>0</v>
      </c>
      <c r="F30" s="492">
        <v>0</v>
      </c>
      <c r="G30" s="492">
        <v>0</v>
      </c>
      <c r="H30" s="492">
        <f t="shared" si="4"/>
        <v>176</v>
      </c>
      <c r="I30" s="492">
        <f t="shared" si="5"/>
        <v>86</v>
      </c>
      <c r="J30" s="492">
        <f t="shared" si="6"/>
        <v>262</v>
      </c>
      <c r="K30" s="27" t="s">
        <v>166</v>
      </c>
    </row>
    <row r="31" spans="1:11" ht="18.75" customHeight="1">
      <c r="A31" s="399" t="s">
        <v>2</v>
      </c>
      <c r="B31" s="492">
        <v>211</v>
      </c>
      <c r="C31" s="492">
        <v>356</v>
      </c>
      <c r="D31" s="492">
        <v>567</v>
      </c>
      <c r="E31" s="492">
        <v>0</v>
      </c>
      <c r="F31" s="492">
        <v>0</v>
      </c>
      <c r="G31" s="492">
        <v>0</v>
      </c>
      <c r="H31" s="492">
        <f t="shared" si="4"/>
        <v>211</v>
      </c>
      <c r="I31" s="492">
        <f t="shared" si="5"/>
        <v>356</v>
      </c>
      <c r="J31" s="492">
        <f t="shared" si="6"/>
        <v>567</v>
      </c>
      <c r="K31" s="27" t="s">
        <v>192</v>
      </c>
    </row>
    <row r="32" spans="1:11" ht="15" customHeight="1">
      <c r="A32" s="399" t="s">
        <v>28</v>
      </c>
      <c r="B32" s="492">
        <v>511</v>
      </c>
      <c r="C32" s="492">
        <v>136</v>
      </c>
      <c r="D32" s="492">
        <v>647</v>
      </c>
      <c r="E32" s="492">
        <v>0</v>
      </c>
      <c r="F32" s="492">
        <v>0</v>
      </c>
      <c r="G32" s="492">
        <v>0</v>
      </c>
      <c r="H32" s="492">
        <f t="shared" si="4"/>
        <v>511</v>
      </c>
      <c r="I32" s="492">
        <f t="shared" si="5"/>
        <v>136</v>
      </c>
      <c r="J32" s="492">
        <f t="shared" si="6"/>
        <v>647</v>
      </c>
      <c r="K32" s="27" t="s">
        <v>157</v>
      </c>
    </row>
    <row r="33" spans="1:11" ht="15.75" customHeight="1" thickBot="1">
      <c r="A33" s="70" t="s">
        <v>13</v>
      </c>
      <c r="B33" s="500">
        <f>SUM(B26:B32)</f>
        <v>1198</v>
      </c>
      <c r="C33" s="500">
        <f>SUM(C26:C32)</f>
        <v>696</v>
      </c>
      <c r="D33" s="500">
        <f>SUM(D26:D32)</f>
        <v>1894</v>
      </c>
      <c r="E33" s="500">
        <v>0</v>
      </c>
      <c r="F33" s="500">
        <v>0</v>
      </c>
      <c r="G33" s="500">
        <v>0</v>
      </c>
      <c r="H33" s="500">
        <f t="shared" si="4"/>
        <v>1198</v>
      </c>
      <c r="I33" s="500">
        <f t="shared" si="5"/>
        <v>696</v>
      </c>
      <c r="J33" s="500">
        <f t="shared" si="6"/>
        <v>1894</v>
      </c>
      <c r="K33" s="440" t="s">
        <v>171</v>
      </c>
    </row>
    <row r="34" spans="1:11" ht="17.25" customHeight="1" thickBot="1">
      <c r="A34" s="25" t="s">
        <v>78</v>
      </c>
      <c r="B34" s="480">
        <f>SUM(B24,B33)</f>
        <v>2348</v>
      </c>
      <c r="C34" s="480">
        <f>SUM(C24,C33)</f>
        <v>2284</v>
      </c>
      <c r="D34" s="480">
        <f>SUM(D24,D33)</f>
        <v>4632</v>
      </c>
      <c r="E34" s="480">
        <v>0</v>
      </c>
      <c r="F34" s="480">
        <v>0</v>
      </c>
      <c r="G34" s="480">
        <v>0</v>
      </c>
      <c r="H34" s="480">
        <f t="shared" si="4"/>
        <v>2348</v>
      </c>
      <c r="I34" s="480">
        <f t="shared" si="5"/>
        <v>2284</v>
      </c>
      <c r="J34" s="480">
        <f t="shared" si="6"/>
        <v>4632</v>
      </c>
      <c r="K34" s="397" t="s">
        <v>512</v>
      </c>
    </row>
    <row r="35" spans="1:11" ht="13.5" thickTop="1"/>
    <row r="36" spans="1:11">
      <c r="E36" s="172" t="s">
        <v>267</v>
      </c>
    </row>
    <row r="53" spans="1:11">
      <c r="A53" s="1103"/>
      <c r="B53" s="1103"/>
      <c r="C53" s="1103"/>
      <c r="D53" s="1103"/>
      <c r="E53" s="1103"/>
      <c r="F53" s="1103"/>
      <c r="G53" s="1103"/>
      <c r="H53" s="1103"/>
      <c r="I53" s="1103"/>
      <c r="J53" s="1103"/>
      <c r="K53" s="1103"/>
    </row>
  </sheetData>
  <mergeCells count="12">
    <mergeCell ref="B8:J8"/>
    <mergeCell ref="A53:K53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39997558519241921"/>
  </sheetPr>
  <dimension ref="A1:Q26"/>
  <sheetViews>
    <sheetView rightToLeft="1" view="pageBreakPreview" zoomScale="70" zoomScaleNormal="62" zoomScaleSheetLayoutView="70" workbookViewId="0">
      <selection activeCell="B18" sqref="B18"/>
    </sheetView>
  </sheetViews>
  <sheetFormatPr defaultRowHeight="23.25" customHeight="1"/>
  <cols>
    <col min="1" max="1" width="10.140625" style="124" customWidth="1"/>
    <col min="2" max="13" width="9.7109375" style="124" customWidth="1"/>
    <col min="14" max="16" width="12.5703125" style="124" customWidth="1"/>
    <col min="17" max="17" width="15.5703125" style="124" customWidth="1"/>
    <col min="18" max="16384" width="9.140625" style="124"/>
  </cols>
  <sheetData>
    <row r="1" spans="1:17" ht="17.25" customHeight="1">
      <c r="A1" s="125"/>
      <c r="B1" s="125"/>
      <c r="C1" s="125"/>
      <c r="D1" s="125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7" ht="17.25" customHeight="1" thickBot="1">
      <c r="A2" s="556" t="s">
        <v>122</v>
      </c>
      <c r="B2" s="556"/>
      <c r="C2" s="556"/>
      <c r="D2" s="556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8"/>
      <c r="Q2" s="559" t="s">
        <v>424</v>
      </c>
    </row>
    <row r="3" spans="1:17" ht="33" customHeight="1" thickTop="1" thickBot="1">
      <c r="A3" s="1017" t="s">
        <v>566</v>
      </c>
      <c r="B3" s="1024" t="s">
        <v>567</v>
      </c>
      <c r="C3" s="1024"/>
      <c r="D3" s="1024"/>
      <c r="E3" s="1024"/>
      <c r="F3" s="1024"/>
      <c r="G3" s="1024"/>
      <c r="H3" s="1024"/>
      <c r="I3" s="1024"/>
      <c r="J3" s="1024"/>
      <c r="K3" s="1024"/>
      <c r="L3" s="1024"/>
      <c r="M3" s="1024"/>
      <c r="N3" s="1024"/>
      <c r="O3" s="1024"/>
      <c r="P3" s="1024"/>
      <c r="Q3" s="1017" t="s">
        <v>632</v>
      </c>
    </row>
    <row r="4" spans="1:17" ht="33" customHeight="1" thickBot="1">
      <c r="A4" s="1017"/>
      <c r="B4" s="1032" t="s">
        <v>656</v>
      </c>
      <c r="C4" s="1032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  <c r="O4" s="1032"/>
      <c r="P4" s="1032"/>
      <c r="Q4" s="1017"/>
    </row>
    <row r="5" spans="1:17" ht="27" customHeight="1">
      <c r="A5" s="1017"/>
      <c r="B5" s="1031" t="s">
        <v>585</v>
      </c>
      <c r="C5" s="1031"/>
      <c r="D5" s="1031"/>
      <c r="E5" s="1031"/>
      <c r="F5" s="1031"/>
      <c r="G5" s="1031"/>
      <c r="H5" s="1031"/>
      <c r="I5" s="1031"/>
      <c r="J5" s="1031"/>
      <c r="K5" s="1024" t="s">
        <v>570</v>
      </c>
      <c r="L5" s="1024"/>
      <c r="M5" s="1024"/>
      <c r="N5" s="1028" t="s">
        <v>571</v>
      </c>
      <c r="O5" s="1028"/>
      <c r="P5" s="1028"/>
      <c r="Q5" s="1017"/>
    </row>
    <row r="6" spans="1:17" ht="0.75" customHeight="1">
      <c r="A6" s="1017"/>
      <c r="B6" s="452"/>
      <c r="C6" s="452"/>
      <c r="D6" s="452"/>
      <c r="E6" s="1030" t="s">
        <v>568</v>
      </c>
      <c r="F6" s="1030"/>
      <c r="G6" s="1030"/>
      <c r="H6" s="1025" t="s">
        <v>569</v>
      </c>
      <c r="I6" s="1025"/>
      <c r="J6" s="1025"/>
      <c r="K6" s="1024"/>
      <c r="L6" s="1024"/>
      <c r="M6" s="1024"/>
      <c r="N6" s="1028"/>
      <c r="O6" s="1028"/>
      <c r="P6" s="1028"/>
      <c r="Q6" s="1017"/>
    </row>
    <row r="7" spans="1:17" ht="0.75" customHeight="1" thickBot="1">
      <c r="A7" s="1017"/>
      <c r="B7" s="452"/>
      <c r="C7" s="452"/>
      <c r="D7" s="452"/>
      <c r="E7" s="533"/>
      <c r="F7" s="533"/>
      <c r="G7" s="533"/>
      <c r="H7" s="532"/>
      <c r="I7" s="532"/>
      <c r="J7" s="532"/>
      <c r="K7" s="1024"/>
      <c r="L7" s="1024"/>
      <c r="M7" s="1024"/>
      <c r="N7" s="1028"/>
      <c r="O7" s="1028"/>
      <c r="P7" s="1028"/>
      <c r="Q7" s="1017"/>
    </row>
    <row r="8" spans="1:17" ht="26.25" customHeight="1" thickBot="1">
      <c r="A8" s="1017"/>
      <c r="B8" s="1032" t="s">
        <v>586</v>
      </c>
      <c r="C8" s="1032"/>
      <c r="D8" s="1032"/>
      <c r="E8" s="1026" t="s">
        <v>568</v>
      </c>
      <c r="F8" s="1026"/>
      <c r="G8" s="1026"/>
      <c r="H8" s="1026" t="s">
        <v>569</v>
      </c>
      <c r="I8" s="1026"/>
      <c r="J8" s="1026"/>
      <c r="K8" s="1027"/>
      <c r="L8" s="1027"/>
      <c r="M8" s="1027"/>
      <c r="N8" s="1029"/>
      <c r="O8" s="1029"/>
      <c r="P8" s="1029"/>
      <c r="Q8" s="1017"/>
    </row>
    <row r="9" spans="1:17" ht="30" customHeight="1" thickBot="1">
      <c r="A9" s="1023"/>
      <c r="B9" s="534" t="s">
        <v>235</v>
      </c>
      <c r="C9" s="535" t="s">
        <v>267</v>
      </c>
      <c r="D9" s="534" t="s">
        <v>241</v>
      </c>
      <c r="E9" s="534" t="s">
        <v>235</v>
      </c>
      <c r="F9" s="535" t="s">
        <v>267</v>
      </c>
      <c r="G9" s="534" t="s">
        <v>241</v>
      </c>
      <c r="H9" s="534" t="s">
        <v>235</v>
      </c>
      <c r="I9" s="535" t="s">
        <v>267</v>
      </c>
      <c r="J9" s="534" t="s">
        <v>241</v>
      </c>
      <c r="K9" s="534" t="s">
        <v>235</v>
      </c>
      <c r="L9" s="535" t="s">
        <v>267</v>
      </c>
      <c r="M9" s="534" t="s">
        <v>241</v>
      </c>
      <c r="N9" s="534" t="s">
        <v>235</v>
      </c>
      <c r="O9" s="535" t="s">
        <v>267</v>
      </c>
      <c r="P9" s="534" t="s">
        <v>241</v>
      </c>
      <c r="Q9" s="1023"/>
    </row>
    <row r="10" spans="1:17" ht="26.25" customHeight="1">
      <c r="A10" s="553" t="s">
        <v>493</v>
      </c>
      <c r="B10" s="525">
        <v>5554</v>
      </c>
      <c r="C10" s="525">
        <v>3656</v>
      </c>
      <c r="D10" s="525">
        <f>SUM(B10:C10)</f>
        <v>9210</v>
      </c>
      <c r="E10" s="525">
        <v>204</v>
      </c>
      <c r="F10" s="525">
        <v>143</v>
      </c>
      <c r="G10" s="525">
        <f>SUM(E10:F10)</f>
        <v>347</v>
      </c>
      <c r="H10" s="525">
        <v>1749</v>
      </c>
      <c r="I10" s="525">
        <v>1282</v>
      </c>
      <c r="J10" s="525">
        <f>SUM(H10:I10)</f>
        <v>3031</v>
      </c>
      <c r="K10" s="525">
        <v>214</v>
      </c>
      <c r="L10" s="525">
        <v>32</v>
      </c>
      <c r="M10" s="525">
        <f>SUM(K10:L10)</f>
        <v>246</v>
      </c>
      <c r="N10" s="525">
        <f>K10+H10+E10+B10</f>
        <v>7721</v>
      </c>
      <c r="O10" s="525">
        <f>L10+I10+F10+C10</f>
        <v>5113</v>
      </c>
      <c r="P10" s="525">
        <f>SUM(N10:O10)</f>
        <v>12834</v>
      </c>
      <c r="Q10" s="554" t="s">
        <v>496</v>
      </c>
    </row>
    <row r="11" spans="1:17" ht="26.25" customHeight="1">
      <c r="A11" s="127" t="s">
        <v>10</v>
      </c>
      <c r="B11" s="449">
        <v>2348</v>
      </c>
      <c r="C11" s="449">
        <v>2284</v>
      </c>
      <c r="D11" s="449">
        <f t="shared" ref="D11:D25" si="0">SUM(B11:C11)</f>
        <v>4632</v>
      </c>
      <c r="E11" s="449">
        <v>70</v>
      </c>
      <c r="F11" s="449">
        <v>112</v>
      </c>
      <c r="G11" s="449">
        <f t="shared" ref="G11:G25" si="1">SUM(E11:F11)</f>
        <v>182</v>
      </c>
      <c r="H11" s="449">
        <v>1681</v>
      </c>
      <c r="I11" s="449">
        <v>885</v>
      </c>
      <c r="J11" s="449">
        <f t="shared" ref="J11:J25" si="2">SUM(H11:I11)</f>
        <v>2566</v>
      </c>
      <c r="K11" s="449">
        <v>373</v>
      </c>
      <c r="L11" s="449">
        <v>154</v>
      </c>
      <c r="M11" s="449">
        <f t="shared" ref="M11:M25" si="3">SUM(K11:L11)</f>
        <v>527</v>
      </c>
      <c r="N11" s="449">
        <f t="shared" ref="N11:N25" si="4">K11+H11+E11+B11</f>
        <v>4472</v>
      </c>
      <c r="O11" s="449">
        <f t="shared" ref="O11:O25" si="5">L11+I11+F11+C11</f>
        <v>3435</v>
      </c>
      <c r="P11" s="449">
        <f t="shared" ref="P11:P25" si="6">SUM(N11:O11)</f>
        <v>7907</v>
      </c>
      <c r="Q11" s="542" t="s">
        <v>136</v>
      </c>
    </row>
    <row r="12" spans="1:17" ht="26.25" customHeight="1">
      <c r="A12" s="127" t="s">
        <v>39</v>
      </c>
      <c r="B12" s="449">
        <v>2025</v>
      </c>
      <c r="C12" s="449">
        <v>2329</v>
      </c>
      <c r="D12" s="449">
        <f t="shared" si="0"/>
        <v>4354</v>
      </c>
      <c r="E12" s="449">
        <v>0</v>
      </c>
      <c r="F12" s="449">
        <v>0</v>
      </c>
      <c r="G12" s="449">
        <f t="shared" si="1"/>
        <v>0</v>
      </c>
      <c r="H12" s="449">
        <v>1338</v>
      </c>
      <c r="I12" s="449">
        <v>926</v>
      </c>
      <c r="J12" s="449">
        <f t="shared" si="2"/>
        <v>2264</v>
      </c>
      <c r="K12" s="449">
        <v>350</v>
      </c>
      <c r="L12" s="449">
        <v>300</v>
      </c>
      <c r="M12" s="449">
        <f t="shared" si="3"/>
        <v>650</v>
      </c>
      <c r="N12" s="449">
        <f t="shared" si="4"/>
        <v>3713</v>
      </c>
      <c r="O12" s="449">
        <f t="shared" si="5"/>
        <v>3555</v>
      </c>
      <c r="P12" s="449">
        <f t="shared" si="6"/>
        <v>7268</v>
      </c>
      <c r="Q12" s="542" t="s">
        <v>765</v>
      </c>
    </row>
    <row r="13" spans="1:17" ht="26.25" customHeight="1">
      <c r="A13" s="127" t="s">
        <v>51</v>
      </c>
      <c r="B13" s="449">
        <v>2454</v>
      </c>
      <c r="C13" s="449">
        <v>2342</v>
      </c>
      <c r="D13" s="449">
        <f t="shared" si="0"/>
        <v>4796</v>
      </c>
      <c r="E13" s="449">
        <v>0</v>
      </c>
      <c r="F13" s="449">
        <v>0</v>
      </c>
      <c r="G13" s="449">
        <f t="shared" si="1"/>
        <v>0</v>
      </c>
      <c r="H13" s="449">
        <v>564</v>
      </c>
      <c r="I13" s="449">
        <v>300</v>
      </c>
      <c r="J13" s="449">
        <f t="shared" si="2"/>
        <v>864</v>
      </c>
      <c r="K13" s="449">
        <v>263</v>
      </c>
      <c r="L13" s="449">
        <v>53</v>
      </c>
      <c r="M13" s="449">
        <f t="shared" si="3"/>
        <v>316</v>
      </c>
      <c r="N13" s="449">
        <f t="shared" si="4"/>
        <v>3281</v>
      </c>
      <c r="O13" s="449">
        <f t="shared" si="5"/>
        <v>2695</v>
      </c>
      <c r="P13" s="449">
        <f t="shared" si="6"/>
        <v>5976</v>
      </c>
      <c r="Q13" s="542" t="s">
        <v>766</v>
      </c>
    </row>
    <row r="14" spans="1:17" ht="26.25" customHeight="1">
      <c r="A14" s="127" t="s">
        <v>34</v>
      </c>
      <c r="B14" s="449">
        <v>9978</v>
      </c>
      <c r="C14" s="449">
        <v>13677</v>
      </c>
      <c r="D14" s="449">
        <f t="shared" si="0"/>
        <v>23655</v>
      </c>
      <c r="E14" s="449">
        <v>547</v>
      </c>
      <c r="F14" s="449">
        <v>694</v>
      </c>
      <c r="G14" s="449">
        <f t="shared" si="1"/>
        <v>1241</v>
      </c>
      <c r="H14" s="449">
        <v>2839</v>
      </c>
      <c r="I14" s="449">
        <v>2800</v>
      </c>
      <c r="J14" s="449">
        <f t="shared" si="2"/>
        <v>5639</v>
      </c>
      <c r="K14" s="449">
        <v>9501</v>
      </c>
      <c r="L14" s="449">
        <v>5787</v>
      </c>
      <c r="M14" s="449">
        <f t="shared" si="3"/>
        <v>15288</v>
      </c>
      <c r="N14" s="449">
        <f t="shared" si="4"/>
        <v>22865</v>
      </c>
      <c r="O14" s="449">
        <f t="shared" si="5"/>
        <v>22958</v>
      </c>
      <c r="P14" s="449">
        <f t="shared" si="6"/>
        <v>45823</v>
      </c>
      <c r="Q14" s="542" t="s">
        <v>130</v>
      </c>
    </row>
    <row r="15" spans="1:17" ht="26.25" customHeight="1">
      <c r="A15" s="127" t="s">
        <v>38</v>
      </c>
      <c r="B15" s="449">
        <v>2234</v>
      </c>
      <c r="C15" s="449">
        <v>3135</v>
      </c>
      <c r="D15" s="449">
        <f t="shared" si="0"/>
        <v>5369</v>
      </c>
      <c r="E15" s="449">
        <v>116</v>
      </c>
      <c r="F15" s="449">
        <v>112</v>
      </c>
      <c r="G15" s="449">
        <f t="shared" si="1"/>
        <v>228</v>
      </c>
      <c r="H15" s="449">
        <v>1072</v>
      </c>
      <c r="I15" s="449">
        <v>998</v>
      </c>
      <c r="J15" s="449">
        <f t="shared" si="2"/>
        <v>2070</v>
      </c>
      <c r="K15" s="449">
        <v>852</v>
      </c>
      <c r="L15" s="449">
        <v>245</v>
      </c>
      <c r="M15" s="449">
        <f t="shared" si="3"/>
        <v>1097</v>
      </c>
      <c r="N15" s="449">
        <f t="shared" si="4"/>
        <v>4274</v>
      </c>
      <c r="O15" s="449">
        <f t="shared" si="5"/>
        <v>4490</v>
      </c>
      <c r="P15" s="449">
        <f t="shared" si="6"/>
        <v>8764</v>
      </c>
      <c r="Q15" s="542" t="s">
        <v>132</v>
      </c>
    </row>
    <row r="16" spans="1:17" ht="26.25" customHeight="1">
      <c r="A16" s="127" t="s">
        <v>40</v>
      </c>
      <c r="B16" s="525">
        <v>1637</v>
      </c>
      <c r="C16" s="525">
        <v>2332</v>
      </c>
      <c r="D16" s="525">
        <f t="shared" si="0"/>
        <v>3969</v>
      </c>
      <c r="E16" s="525">
        <v>0</v>
      </c>
      <c r="F16" s="525">
        <v>0</v>
      </c>
      <c r="G16" s="525">
        <f t="shared" si="1"/>
        <v>0</v>
      </c>
      <c r="H16" s="525">
        <v>445</v>
      </c>
      <c r="I16" s="525">
        <v>395</v>
      </c>
      <c r="J16" s="525">
        <f t="shared" si="2"/>
        <v>840</v>
      </c>
      <c r="K16" s="525">
        <v>782</v>
      </c>
      <c r="L16" s="525">
        <v>646</v>
      </c>
      <c r="M16" s="525">
        <f t="shared" si="3"/>
        <v>1428</v>
      </c>
      <c r="N16" s="525">
        <f t="shared" si="4"/>
        <v>2864</v>
      </c>
      <c r="O16" s="525">
        <f t="shared" si="5"/>
        <v>3373</v>
      </c>
      <c r="P16" s="525">
        <f t="shared" si="6"/>
        <v>6237</v>
      </c>
      <c r="Q16" s="542" t="s">
        <v>134</v>
      </c>
    </row>
    <row r="17" spans="1:17" ht="26.25" customHeight="1">
      <c r="A17" s="127" t="s">
        <v>42</v>
      </c>
      <c r="B17" s="449">
        <v>1761</v>
      </c>
      <c r="C17" s="449">
        <v>1846</v>
      </c>
      <c r="D17" s="449">
        <f t="shared" si="0"/>
        <v>3607</v>
      </c>
      <c r="E17" s="449">
        <v>0</v>
      </c>
      <c r="F17" s="449">
        <v>0</v>
      </c>
      <c r="G17" s="449">
        <f t="shared" si="1"/>
        <v>0</v>
      </c>
      <c r="H17" s="449">
        <v>1267</v>
      </c>
      <c r="I17" s="449">
        <v>754</v>
      </c>
      <c r="J17" s="449">
        <f t="shared" si="2"/>
        <v>2021</v>
      </c>
      <c r="K17" s="449">
        <v>78</v>
      </c>
      <c r="L17" s="449">
        <v>56</v>
      </c>
      <c r="M17" s="449">
        <f t="shared" si="3"/>
        <v>134</v>
      </c>
      <c r="N17" s="449">
        <f t="shared" si="4"/>
        <v>3106</v>
      </c>
      <c r="O17" s="449">
        <f t="shared" si="5"/>
        <v>2656</v>
      </c>
      <c r="P17" s="449">
        <f t="shared" si="6"/>
        <v>5762</v>
      </c>
      <c r="Q17" s="542" t="s">
        <v>137</v>
      </c>
    </row>
    <row r="18" spans="1:17" ht="26.25" customHeight="1">
      <c r="A18" s="127" t="s">
        <v>764</v>
      </c>
      <c r="B18" s="449">
        <v>4046</v>
      </c>
      <c r="C18" s="449">
        <v>2555</v>
      </c>
      <c r="D18" s="449">
        <f t="shared" si="0"/>
        <v>6601</v>
      </c>
      <c r="E18" s="449">
        <v>0</v>
      </c>
      <c r="F18" s="449">
        <v>0</v>
      </c>
      <c r="G18" s="449">
        <f t="shared" si="1"/>
        <v>0</v>
      </c>
      <c r="H18" s="449">
        <v>1085</v>
      </c>
      <c r="I18" s="449">
        <v>276</v>
      </c>
      <c r="J18" s="449">
        <f t="shared" si="2"/>
        <v>1361</v>
      </c>
      <c r="K18" s="449">
        <v>208</v>
      </c>
      <c r="L18" s="449">
        <v>73</v>
      </c>
      <c r="M18" s="449">
        <f t="shared" si="3"/>
        <v>281</v>
      </c>
      <c r="N18" s="449">
        <f t="shared" si="4"/>
        <v>5339</v>
      </c>
      <c r="O18" s="449">
        <f t="shared" si="5"/>
        <v>2904</v>
      </c>
      <c r="P18" s="449">
        <f t="shared" si="6"/>
        <v>8243</v>
      </c>
      <c r="Q18" s="542" t="s">
        <v>767</v>
      </c>
    </row>
    <row r="19" spans="1:17" ht="26.25" customHeight="1">
      <c r="A19" s="127" t="s">
        <v>579</v>
      </c>
      <c r="B19" s="449">
        <v>2239</v>
      </c>
      <c r="C19" s="449">
        <v>2788</v>
      </c>
      <c r="D19" s="449">
        <f t="shared" si="0"/>
        <v>5027</v>
      </c>
      <c r="E19" s="449">
        <v>178</v>
      </c>
      <c r="F19" s="449">
        <v>197</v>
      </c>
      <c r="G19" s="449">
        <f t="shared" si="1"/>
        <v>375</v>
      </c>
      <c r="H19" s="449">
        <v>998</v>
      </c>
      <c r="I19" s="449">
        <v>1003</v>
      </c>
      <c r="J19" s="449">
        <f t="shared" si="2"/>
        <v>2001</v>
      </c>
      <c r="K19" s="449">
        <v>1204</v>
      </c>
      <c r="L19" s="449">
        <v>566</v>
      </c>
      <c r="M19" s="449">
        <f t="shared" si="3"/>
        <v>1770</v>
      </c>
      <c r="N19" s="449">
        <f t="shared" si="4"/>
        <v>4619</v>
      </c>
      <c r="O19" s="449">
        <f t="shared" si="5"/>
        <v>4554</v>
      </c>
      <c r="P19" s="449">
        <f t="shared" si="6"/>
        <v>9173</v>
      </c>
      <c r="Q19" s="542" t="s">
        <v>768</v>
      </c>
    </row>
    <row r="20" spans="1:17" ht="26.25" customHeight="1">
      <c r="A20" s="127" t="s">
        <v>50</v>
      </c>
      <c r="B20" s="449">
        <v>1858</v>
      </c>
      <c r="C20" s="449">
        <v>2175</v>
      </c>
      <c r="D20" s="449">
        <f t="shared" si="0"/>
        <v>4033</v>
      </c>
      <c r="E20" s="449">
        <v>0</v>
      </c>
      <c r="F20" s="449">
        <v>0</v>
      </c>
      <c r="G20" s="449">
        <f t="shared" si="1"/>
        <v>0</v>
      </c>
      <c r="H20" s="449">
        <v>526</v>
      </c>
      <c r="I20" s="449">
        <v>544</v>
      </c>
      <c r="J20" s="449">
        <f t="shared" si="2"/>
        <v>1070</v>
      </c>
      <c r="K20" s="449">
        <v>0</v>
      </c>
      <c r="L20" s="449">
        <v>0</v>
      </c>
      <c r="M20" s="449">
        <f t="shared" si="3"/>
        <v>0</v>
      </c>
      <c r="N20" s="449">
        <f t="shared" si="4"/>
        <v>2384</v>
      </c>
      <c r="O20" s="449">
        <f t="shared" si="5"/>
        <v>2719</v>
      </c>
      <c r="P20" s="449">
        <f t="shared" si="6"/>
        <v>5103</v>
      </c>
      <c r="Q20" s="542" t="s">
        <v>769</v>
      </c>
    </row>
    <row r="21" spans="1:17" ht="26.25" customHeight="1">
      <c r="A21" s="127" t="s">
        <v>1</v>
      </c>
      <c r="B21" s="449">
        <v>1206</v>
      </c>
      <c r="C21" s="449">
        <v>1313</v>
      </c>
      <c r="D21" s="449">
        <f t="shared" si="0"/>
        <v>2519</v>
      </c>
      <c r="E21" s="449">
        <v>0</v>
      </c>
      <c r="F21" s="449">
        <v>0</v>
      </c>
      <c r="G21" s="449">
        <f t="shared" si="1"/>
        <v>0</v>
      </c>
      <c r="H21" s="449">
        <v>432</v>
      </c>
      <c r="I21" s="449">
        <v>388</v>
      </c>
      <c r="J21" s="449">
        <f t="shared" si="2"/>
        <v>820</v>
      </c>
      <c r="K21" s="449">
        <v>0</v>
      </c>
      <c r="L21" s="449">
        <v>0</v>
      </c>
      <c r="M21" s="449">
        <f t="shared" si="3"/>
        <v>0</v>
      </c>
      <c r="N21" s="449">
        <f t="shared" si="4"/>
        <v>1638</v>
      </c>
      <c r="O21" s="449">
        <f t="shared" si="5"/>
        <v>1701</v>
      </c>
      <c r="P21" s="449">
        <f t="shared" si="6"/>
        <v>3339</v>
      </c>
      <c r="Q21" s="542" t="s">
        <v>770</v>
      </c>
    </row>
    <row r="22" spans="1:17" ht="26.25" customHeight="1">
      <c r="A22" s="127" t="s">
        <v>41</v>
      </c>
      <c r="B22" s="449">
        <v>1903</v>
      </c>
      <c r="C22" s="449">
        <v>2551</v>
      </c>
      <c r="D22" s="449">
        <f t="shared" si="0"/>
        <v>4454</v>
      </c>
      <c r="E22" s="449">
        <v>22</v>
      </c>
      <c r="F22" s="449">
        <v>22</v>
      </c>
      <c r="G22" s="449">
        <f t="shared" si="1"/>
        <v>44</v>
      </c>
      <c r="H22" s="449">
        <v>1008</v>
      </c>
      <c r="I22" s="449">
        <v>958</v>
      </c>
      <c r="J22" s="449">
        <f t="shared" si="2"/>
        <v>1966</v>
      </c>
      <c r="K22" s="449">
        <v>633</v>
      </c>
      <c r="L22" s="449">
        <v>427</v>
      </c>
      <c r="M22" s="449">
        <f t="shared" si="3"/>
        <v>1060</v>
      </c>
      <c r="N22" s="449">
        <f t="shared" si="4"/>
        <v>3566</v>
      </c>
      <c r="O22" s="449">
        <f t="shared" si="5"/>
        <v>3958</v>
      </c>
      <c r="P22" s="449">
        <f t="shared" si="6"/>
        <v>7524</v>
      </c>
      <c r="Q22" s="542" t="s">
        <v>135</v>
      </c>
    </row>
    <row r="23" spans="1:17" ht="26.25" customHeight="1">
      <c r="A23" s="127" t="s">
        <v>0</v>
      </c>
      <c r="B23" s="449">
        <v>945</v>
      </c>
      <c r="C23" s="449">
        <v>1346</v>
      </c>
      <c r="D23" s="449">
        <f t="shared" si="0"/>
        <v>2291</v>
      </c>
      <c r="E23" s="449">
        <v>0</v>
      </c>
      <c r="F23" s="449">
        <v>0</v>
      </c>
      <c r="G23" s="449">
        <f t="shared" si="1"/>
        <v>0</v>
      </c>
      <c r="H23" s="449">
        <v>460</v>
      </c>
      <c r="I23" s="449">
        <v>303</v>
      </c>
      <c r="J23" s="449">
        <f t="shared" si="2"/>
        <v>763</v>
      </c>
      <c r="K23" s="449">
        <v>0</v>
      </c>
      <c r="L23" s="449">
        <v>0</v>
      </c>
      <c r="M23" s="449">
        <f t="shared" si="3"/>
        <v>0</v>
      </c>
      <c r="N23" s="449">
        <f t="shared" si="4"/>
        <v>1405</v>
      </c>
      <c r="O23" s="449">
        <f t="shared" si="5"/>
        <v>1649</v>
      </c>
      <c r="P23" s="449">
        <f t="shared" si="6"/>
        <v>3054</v>
      </c>
      <c r="Q23" s="542" t="s">
        <v>771</v>
      </c>
    </row>
    <row r="24" spans="1:17" ht="26.25" customHeight="1" thickBot="1">
      <c r="A24" s="243" t="s">
        <v>36</v>
      </c>
      <c r="B24" s="528">
        <v>2659</v>
      </c>
      <c r="C24" s="528">
        <v>3917</v>
      </c>
      <c r="D24" s="528">
        <f t="shared" si="0"/>
        <v>6576</v>
      </c>
      <c r="E24" s="528">
        <v>330</v>
      </c>
      <c r="F24" s="528">
        <v>379</v>
      </c>
      <c r="G24" s="528">
        <f t="shared" si="1"/>
        <v>709</v>
      </c>
      <c r="H24" s="528">
        <v>1754</v>
      </c>
      <c r="I24" s="528">
        <v>1096</v>
      </c>
      <c r="J24" s="528">
        <f t="shared" si="2"/>
        <v>2850</v>
      </c>
      <c r="K24" s="528">
        <v>883</v>
      </c>
      <c r="L24" s="528">
        <v>376</v>
      </c>
      <c r="M24" s="528">
        <f t="shared" si="3"/>
        <v>1259</v>
      </c>
      <c r="N24" s="528">
        <f t="shared" si="4"/>
        <v>5626</v>
      </c>
      <c r="O24" s="528">
        <f t="shared" si="5"/>
        <v>5768</v>
      </c>
      <c r="P24" s="528">
        <f t="shared" si="6"/>
        <v>11394</v>
      </c>
      <c r="Q24" s="544" t="s">
        <v>772</v>
      </c>
    </row>
    <row r="25" spans="1:17" ht="23.25" customHeight="1" thickBot="1">
      <c r="A25" s="555" t="s">
        <v>580</v>
      </c>
      <c r="B25" s="555">
        <f>SUM(B10:B24)</f>
        <v>42847</v>
      </c>
      <c r="C25" s="555">
        <f t="shared" ref="C25:L25" si="7">SUM(C10:C24)</f>
        <v>48246</v>
      </c>
      <c r="D25" s="555">
        <f t="shared" si="0"/>
        <v>91093</v>
      </c>
      <c r="E25" s="555">
        <f t="shared" si="7"/>
        <v>1467</v>
      </c>
      <c r="F25" s="555">
        <f t="shared" si="7"/>
        <v>1659</v>
      </c>
      <c r="G25" s="555">
        <f t="shared" si="1"/>
        <v>3126</v>
      </c>
      <c r="H25" s="555">
        <f t="shared" si="7"/>
        <v>17218</v>
      </c>
      <c r="I25" s="555">
        <f t="shared" si="7"/>
        <v>12908</v>
      </c>
      <c r="J25" s="555">
        <f t="shared" si="2"/>
        <v>30126</v>
      </c>
      <c r="K25" s="555">
        <f t="shared" si="7"/>
        <v>15341</v>
      </c>
      <c r="L25" s="555">
        <f t="shared" si="7"/>
        <v>8715</v>
      </c>
      <c r="M25" s="555">
        <f t="shared" si="3"/>
        <v>24056</v>
      </c>
      <c r="N25" s="555">
        <f t="shared" si="4"/>
        <v>76873</v>
      </c>
      <c r="O25" s="555">
        <f t="shared" si="5"/>
        <v>71528</v>
      </c>
      <c r="P25" s="555">
        <f t="shared" si="6"/>
        <v>148401</v>
      </c>
      <c r="Q25" s="968" t="s">
        <v>128</v>
      </c>
    </row>
    <row r="26" spans="1:17" ht="23.25" customHeight="1" thickTop="1"/>
  </sheetData>
  <dataConsolidate/>
  <mergeCells count="12">
    <mergeCell ref="Q3:Q9"/>
    <mergeCell ref="B3:P3"/>
    <mergeCell ref="A3:A9"/>
    <mergeCell ref="H6:J6"/>
    <mergeCell ref="E8:G8"/>
    <mergeCell ref="H8:J8"/>
    <mergeCell ref="K5:M8"/>
    <mergeCell ref="N5:P8"/>
    <mergeCell ref="E6:G6"/>
    <mergeCell ref="B5:J5"/>
    <mergeCell ref="B8:D8"/>
    <mergeCell ref="B4:P4"/>
  </mergeCells>
  <printOptions horizontalCentered="1"/>
  <pageMargins left="0.51181102362204722" right="0.51181102362204722" top="0.98425196850393704" bottom="0.98425196850393704" header="0.98425196850393704" footer="0.74803149606299213"/>
  <pageSetup paperSize="9" scale="70" firstPageNumber="10" fitToWidth="0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C9900"/>
  </sheetPr>
  <dimension ref="A1:K58"/>
  <sheetViews>
    <sheetView rightToLeft="1" view="pageBreakPreview" zoomScale="80" zoomScaleNormal="60" zoomScaleSheetLayoutView="80" workbookViewId="0">
      <selection activeCell="N24" sqref="N24"/>
    </sheetView>
  </sheetViews>
  <sheetFormatPr defaultRowHeight="12.75"/>
  <cols>
    <col min="1" max="1" width="30.7109375" style="1" customWidth="1"/>
    <col min="2" max="2" width="10.28515625" style="1" customWidth="1"/>
    <col min="3" max="3" width="10.140625" style="1" customWidth="1"/>
    <col min="4" max="4" width="10.42578125" style="1" customWidth="1"/>
    <col min="5" max="5" width="10" style="1" customWidth="1"/>
    <col min="6" max="6" width="9.7109375" style="1" customWidth="1"/>
    <col min="7" max="7" width="9.28515625" style="1" customWidth="1"/>
    <col min="8" max="8" width="10" style="1" customWidth="1"/>
    <col min="9" max="9" width="10.28515625" style="1" customWidth="1"/>
    <col min="10" max="10" width="9.5703125" style="1" customWidth="1"/>
    <col min="11" max="11" width="42.140625" style="1" customWidth="1"/>
    <col min="12" max="214" width="9.140625" style="1"/>
    <col min="215" max="215" width="25.28515625" style="1" customWidth="1"/>
    <col min="216" max="218" width="10.28515625" style="1" customWidth="1"/>
    <col min="219" max="219" width="9.85546875" style="1" customWidth="1"/>
    <col min="220" max="227" width="10.28515625" style="1" customWidth="1"/>
    <col min="228" max="470" width="9.140625" style="1"/>
    <col min="471" max="471" width="25.28515625" style="1" customWidth="1"/>
    <col min="472" max="474" width="10.28515625" style="1" customWidth="1"/>
    <col min="475" max="475" width="9.85546875" style="1" customWidth="1"/>
    <col min="476" max="483" width="10.28515625" style="1" customWidth="1"/>
    <col min="484" max="726" width="9.140625" style="1"/>
    <col min="727" max="727" width="25.28515625" style="1" customWidth="1"/>
    <col min="728" max="730" width="10.28515625" style="1" customWidth="1"/>
    <col min="731" max="731" width="9.85546875" style="1" customWidth="1"/>
    <col min="732" max="739" width="10.28515625" style="1" customWidth="1"/>
    <col min="740" max="982" width="9.140625" style="1"/>
    <col min="983" max="983" width="25.28515625" style="1" customWidth="1"/>
    <col min="984" max="986" width="10.28515625" style="1" customWidth="1"/>
    <col min="987" max="987" width="9.85546875" style="1" customWidth="1"/>
    <col min="988" max="995" width="10.28515625" style="1" customWidth="1"/>
    <col min="996" max="1238" width="9.140625" style="1"/>
    <col min="1239" max="1239" width="25.28515625" style="1" customWidth="1"/>
    <col min="1240" max="1242" width="10.28515625" style="1" customWidth="1"/>
    <col min="1243" max="1243" width="9.85546875" style="1" customWidth="1"/>
    <col min="1244" max="1251" width="10.28515625" style="1" customWidth="1"/>
    <col min="1252" max="1494" width="9.140625" style="1"/>
    <col min="1495" max="1495" width="25.28515625" style="1" customWidth="1"/>
    <col min="1496" max="1498" width="10.28515625" style="1" customWidth="1"/>
    <col min="1499" max="1499" width="9.85546875" style="1" customWidth="1"/>
    <col min="1500" max="1507" width="10.28515625" style="1" customWidth="1"/>
    <col min="1508" max="1750" width="9.140625" style="1"/>
    <col min="1751" max="1751" width="25.28515625" style="1" customWidth="1"/>
    <col min="1752" max="1754" width="10.28515625" style="1" customWidth="1"/>
    <col min="1755" max="1755" width="9.85546875" style="1" customWidth="1"/>
    <col min="1756" max="1763" width="10.28515625" style="1" customWidth="1"/>
    <col min="1764" max="2006" width="9.140625" style="1"/>
    <col min="2007" max="2007" width="25.28515625" style="1" customWidth="1"/>
    <col min="2008" max="2010" width="10.28515625" style="1" customWidth="1"/>
    <col min="2011" max="2011" width="9.85546875" style="1" customWidth="1"/>
    <col min="2012" max="2019" width="10.28515625" style="1" customWidth="1"/>
    <col min="2020" max="2262" width="9.140625" style="1"/>
    <col min="2263" max="2263" width="25.28515625" style="1" customWidth="1"/>
    <col min="2264" max="2266" width="10.28515625" style="1" customWidth="1"/>
    <col min="2267" max="2267" width="9.85546875" style="1" customWidth="1"/>
    <col min="2268" max="2275" width="10.28515625" style="1" customWidth="1"/>
    <col min="2276" max="2518" width="9.140625" style="1"/>
    <col min="2519" max="2519" width="25.28515625" style="1" customWidth="1"/>
    <col min="2520" max="2522" width="10.28515625" style="1" customWidth="1"/>
    <col min="2523" max="2523" width="9.85546875" style="1" customWidth="1"/>
    <col min="2524" max="2531" width="10.28515625" style="1" customWidth="1"/>
    <col min="2532" max="2774" width="9.140625" style="1"/>
    <col min="2775" max="2775" width="25.28515625" style="1" customWidth="1"/>
    <col min="2776" max="2778" width="10.28515625" style="1" customWidth="1"/>
    <col min="2779" max="2779" width="9.85546875" style="1" customWidth="1"/>
    <col min="2780" max="2787" width="10.28515625" style="1" customWidth="1"/>
    <col min="2788" max="3030" width="9.140625" style="1"/>
    <col min="3031" max="3031" width="25.28515625" style="1" customWidth="1"/>
    <col min="3032" max="3034" width="10.28515625" style="1" customWidth="1"/>
    <col min="3035" max="3035" width="9.85546875" style="1" customWidth="1"/>
    <col min="3036" max="3043" width="10.28515625" style="1" customWidth="1"/>
    <col min="3044" max="3286" width="9.140625" style="1"/>
    <col min="3287" max="3287" width="25.28515625" style="1" customWidth="1"/>
    <col min="3288" max="3290" width="10.28515625" style="1" customWidth="1"/>
    <col min="3291" max="3291" width="9.85546875" style="1" customWidth="1"/>
    <col min="3292" max="3299" width="10.28515625" style="1" customWidth="1"/>
    <col min="3300" max="3542" width="9.140625" style="1"/>
    <col min="3543" max="3543" width="25.28515625" style="1" customWidth="1"/>
    <col min="3544" max="3546" width="10.28515625" style="1" customWidth="1"/>
    <col min="3547" max="3547" width="9.85546875" style="1" customWidth="1"/>
    <col min="3548" max="3555" width="10.28515625" style="1" customWidth="1"/>
    <col min="3556" max="3798" width="9.140625" style="1"/>
    <col min="3799" max="3799" width="25.28515625" style="1" customWidth="1"/>
    <col min="3800" max="3802" width="10.28515625" style="1" customWidth="1"/>
    <col min="3803" max="3803" width="9.85546875" style="1" customWidth="1"/>
    <col min="3804" max="3811" width="10.28515625" style="1" customWidth="1"/>
    <col min="3812" max="4054" width="9.140625" style="1"/>
    <col min="4055" max="4055" width="25.28515625" style="1" customWidth="1"/>
    <col min="4056" max="4058" width="10.28515625" style="1" customWidth="1"/>
    <col min="4059" max="4059" width="9.85546875" style="1" customWidth="1"/>
    <col min="4060" max="4067" width="10.28515625" style="1" customWidth="1"/>
    <col min="4068" max="4310" width="9.140625" style="1"/>
    <col min="4311" max="4311" width="25.28515625" style="1" customWidth="1"/>
    <col min="4312" max="4314" width="10.28515625" style="1" customWidth="1"/>
    <col min="4315" max="4315" width="9.85546875" style="1" customWidth="1"/>
    <col min="4316" max="4323" width="10.28515625" style="1" customWidth="1"/>
    <col min="4324" max="4566" width="9.140625" style="1"/>
    <col min="4567" max="4567" width="25.28515625" style="1" customWidth="1"/>
    <col min="4568" max="4570" width="10.28515625" style="1" customWidth="1"/>
    <col min="4571" max="4571" width="9.85546875" style="1" customWidth="1"/>
    <col min="4572" max="4579" width="10.28515625" style="1" customWidth="1"/>
    <col min="4580" max="4822" width="9.140625" style="1"/>
    <col min="4823" max="4823" width="25.28515625" style="1" customWidth="1"/>
    <col min="4824" max="4826" width="10.28515625" style="1" customWidth="1"/>
    <col min="4827" max="4827" width="9.85546875" style="1" customWidth="1"/>
    <col min="4828" max="4835" width="10.28515625" style="1" customWidth="1"/>
    <col min="4836" max="5078" width="9.140625" style="1"/>
    <col min="5079" max="5079" width="25.28515625" style="1" customWidth="1"/>
    <col min="5080" max="5082" width="10.28515625" style="1" customWidth="1"/>
    <col min="5083" max="5083" width="9.85546875" style="1" customWidth="1"/>
    <col min="5084" max="5091" width="10.28515625" style="1" customWidth="1"/>
    <col min="5092" max="5334" width="9.140625" style="1"/>
    <col min="5335" max="5335" width="25.28515625" style="1" customWidth="1"/>
    <col min="5336" max="5338" width="10.28515625" style="1" customWidth="1"/>
    <col min="5339" max="5339" width="9.85546875" style="1" customWidth="1"/>
    <col min="5340" max="5347" width="10.28515625" style="1" customWidth="1"/>
    <col min="5348" max="5590" width="9.140625" style="1"/>
    <col min="5591" max="5591" width="25.28515625" style="1" customWidth="1"/>
    <col min="5592" max="5594" width="10.28515625" style="1" customWidth="1"/>
    <col min="5595" max="5595" width="9.85546875" style="1" customWidth="1"/>
    <col min="5596" max="5603" width="10.28515625" style="1" customWidth="1"/>
    <col min="5604" max="5846" width="9.140625" style="1"/>
    <col min="5847" max="5847" width="25.28515625" style="1" customWidth="1"/>
    <col min="5848" max="5850" width="10.28515625" style="1" customWidth="1"/>
    <col min="5851" max="5851" width="9.85546875" style="1" customWidth="1"/>
    <col min="5852" max="5859" width="10.28515625" style="1" customWidth="1"/>
    <col min="5860" max="6102" width="9.140625" style="1"/>
    <col min="6103" max="6103" width="25.28515625" style="1" customWidth="1"/>
    <col min="6104" max="6106" width="10.28515625" style="1" customWidth="1"/>
    <col min="6107" max="6107" width="9.85546875" style="1" customWidth="1"/>
    <col min="6108" max="6115" width="10.28515625" style="1" customWidth="1"/>
    <col min="6116" max="6358" width="9.140625" style="1"/>
    <col min="6359" max="6359" width="25.28515625" style="1" customWidth="1"/>
    <col min="6360" max="6362" width="10.28515625" style="1" customWidth="1"/>
    <col min="6363" max="6363" width="9.85546875" style="1" customWidth="1"/>
    <col min="6364" max="6371" width="10.28515625" style="1" customWidth="1"/>
    <col min="6372" max="6614" width="9.140625" style="1"/>
    <col min="6615" max="6615" width="25.28515625" style="1" customWidth="1"/>
    <col min="6616" max="6618" width="10.28515625" style="1" customWidth="1"/>
    <col min="6619" max="6619" width="9.85546875" style="1" customWidth="1"/>
    <col min="6620" max="6627" width="10.28515625" style="1" customWidth="1"/>
    <col min="6628" max="6870" width="9.140625" style="1"/>
    <col min="6871" max="6871" width="25.28515625" style="1" customWidth="1"/>
    <col min="6872" max="6874" width="10.28515625" style="1" customWidth="1"/>
    <col min="6875" max="6875" width="9.85546875" style="1" customWidth="1"/>
    <col min="6876" max="6883" width="10.28515625" style="1" customWidth="1"/>
    <col min="6884" max="7126" width="9.140625" style="1"/>
    <col min="7127" max="7127" width="25.28515625" style="1" customWidth="1"/>
    <col min="7128" max="7130" width="10.28515625" style="1" customWidth="1"/>
    <col min="7131" max="7131" width="9.85546875" style="1" customWidth="1"/>
    <col min="7132" max="7139" width="10.28515625" style="1" customWidth="1"/>
    <col min="7140" max="7382" width="9.140625" style="1"/>
    <col min="7383" max="7383" width="25.28515625" style="1" customWidth="1"/>
    <col min="7384" max="7386" width="10.28515625" style="1" customWidth="1"/>
    <col min="7387" max="7387" width="9.85546875" style="1" customWidth="1"/>
    <col min="7388" max="7395" width="10.28515625" style="1" customWidth="1"/>
    <col min="7396" max="7638" width="9.140625" style="1"/>
    <col min="7639" max="7639" width="25.28515625" style="1" customWidth="1"/>
    <col min="7640" max="7642" width="10.28515625" style="1" customWidth="1"/>
    <col min="7643" max="7643" width="9.85546875" style="1" customWidth="1"/>
    <col min="7644" max="7651" width="10.28515625" style="1" customWidth="1"/>
    <col min="7652" max="7894" width="9.140625" style="1"/>
    <col min="7895" max="7895" width="25.28515625" style="1" customWidth="1"/>
    <col min="7896" max="7898" width="10.28515625" style="1" customWidth="1"/>
    <col min="7899" max="7899" width="9.85546875" style="1" customWidth="1"/>
    <col min="7900" max="7907" width="10.28515625" style="1" customWidth="1"/>
    <col min="7908" max="8150" width="9.140625" style="1"/>
    <col min="8151" max="8151" width="25.28515625" style="1" customWidth="1"/>
    <col min="8152" max="8154" width="10.28515625" style="1" customWidth="1"/>
    <col min="8155" max="8155" width="9.85546875" style="1" customWidth="1"/>
    <col min="8156" max="8163" width="10.28515625" style="1" customWidth="1"/>
    <col min="8164" max="8406" width="9.140625" style="1"/>
    <col min="8407" max="8407" width="25.28515625" style="1" customWidth="1"/>
    <col min="8408" max="8410" width="10.28515625" style="1" customWidth="1"/>
    <col min="8411" max="8411" width="9.85546875" style="1" customWidth="1"/>
    <col min="8412" max="8419" width="10.28515625" style="1" customWidth="1"/>
    <col min="8420" max="8662" width="9.140625" style="1"/>
    <col min="8663" max="8663" width="25.28515625" style="1" customWidth="1"/>
    <col min="8664" max="8666" width="10.28515625" style="1" customWidth="1"/>
    <col min="8667" max="8667" width="9.85546875" style="1" customWidth="1"/>
    <col min="8668" max="8675" width="10.28515625" style="1" customWidth="1"/>
    <col min="8676" max="8918" width="9.140625" style="1"/>
    <col min="8919" max="8919" width="25.28515625" style="1" customWidth="1"/>
    <col min="8920" max="8922" width="10.28515625" style="1" customWidth="1"/>
    <col min="8923" max="8923" width="9.85546875" style="1" customWidth="1"/>
    <col min="8924" max="8931" width="10.28515625" style="1" customWidth="1"/>
    <col min="8932" max="9174" width="9.140625" style="1"/>
    <col min="9175" max="9175" width="25.28515625" style="1" customWidth="1"/>
    <col min="9176" max="9178" width="10.28515625" style="1" customWidth="1"/>
    <col min="9179" max="9179" width="9.85546875" style="1" customWidth="1"/>
    <col min="9180" max="9187" width="10.28515625" style="1" customWidth="1"/>
    <col min="9188" max="9430" width="9.140625" style="1"/>
    <col min="9431" max="9431" width="25.28515625" style="1" customWidth="1"/>
    <col min="9432" max="9434" width="10.28515625" style="1" customWidth="1"/>
    <col min="9435" max="9435" width="9.85546875" style="1" customWidth="1"/>
    <col min="9436" max="9443" width="10.28515625" style="1" customWidth="1"/>
    <col min="9444" max="9686" width="9.140625" style="1"/>
    <col min="9687" max="9687" width="25.28515625" style="1" customWidth="1"/>
    <col min="9688" max="9690" width="10.28515625" style="1" customWidth="1"/>
    <col min="9691" max="9691" width="9.85546875" style="1" customWidth="1"/>
    <col min="9692" max="9699" width="10.28515625" style="1" customWidth="1"/>
    <col min="9700" max="9942" width="9.140625" style="1"/>
    <col min="9943" max="9943" width="25.28515625" style="1" customWidth="1"/>
    <col min="9944" max="9946" width="10.28515625" style="1" customWidth="1"/>
    <col min="9947" max="9947" width="9.85546875" style="1" customWidth="1"/>
    <col min="9948" max="9955" width="10.28515625" style="1" customWidth="1"/>
    <col min="9956" max="10198" width="9.140625" style="1"/>
    <col min="10199" max="10199" width="25.28515625" style="1" customWidth="1"/>
    <col min="10200" max="10202" width="10.28515625" style="1" customWidth="1"/>
    <col min="10203" max="10203" width="9.85546875" style="1" customWidth="1"/>
    <col min="10204" max="10211" width="10.28515625" style="1" customWidth="1"/>
    <col min="10212" max="10454" width="9.140625" style="1"/>
    <col min="10455" max="10455" width="25.28515625" style="1" customWidth="1"/>
    <col min="10456" max="10458" width="10.28515625" style="1" customWidth="1"/>
    <col min="10459" max="10459" width="9.85546875" style="1" customWidth="1"/>
    <col min="10460" max="10467" width="10.28515625" style="1" customWidth="1"/>
    <col min="10468" max="10710" width="9.140625" style="1"/>
    <col min="10711" max="10711" width="25.28515625" style="1" customWidth="1"/>
    <col min="10712" max="10714" width="10.28515625" style="1" customWidth="1"/>
    <col min="10715" max="10715" width="9.85546875" style="1" customWidth="1"/>
    <col min="10716" max="10723" width="10.28515625" style="1" customWidth="1"/>
    <col min="10724" max="10966" width="9.140625" style="1"/>
    <col min="10967" max="10967" width="25.28515625" style="1" customWidth="1"/>
    <col min="10968" max="10970" width="10.28515625" style="1" customWidth="1"/>
    <col min="10971" max="10971" width="9.85546875" style="1" customWidth="1"/>
    <col min="10972" max="10979" width="10.28515625" style="1" customWidth="1"/>
    <col min="10980" max="11222" width="9.140625" style="1"/>
    <col min="11223" max="11223" width="25.28515625" style="1" customWidth="1"/>
    <col min="11224" max="11226" width="10.28515625" style="1" customWidth="1"/>
    <col min="11227" max="11227" width="9.85546875" style="1" customWidth="1"/>
    <col min="11228" max="11235" width="10.28515625" style="1" customWidth="1"/>
    <col min="11236" max="11478" width="9.140625" style="1"/>
    <col min="11479" max="11479" width="25.28515625" style="1" customWidth="1"/>
    <col min="11480" max="11482" width="10.28515625" style="1" customWidth="1"/>
    <col min="11483" max="11483" width="9.85546875" style="1" customWidth="1"/>
    <col min="11484" max="11491" width="10.28515625" style="1" customWidth="1"/>
    <col min="11492" max="11734" width="9.140625" style="1"/>
    <col min="11735" max="11735" width="25.28515625" style="1" customWidth="1"/>
    <col min="11736" max="11738" width="10.28515625" style="1" customWidth="1"/>
    <col min="11739" max="11739" width="9.85546875" style="1" customWidth="1"/>
    <col min="11740" max="11747" width="10.28515625" style="1" customWidth="1"/>
    <col min="11748" max="11990" width="9.140625" style="1"/>
    <col min="11991" max="11991" width="25.28515625" style="1" customWidth="1"/>
    <col min="11992" max="11994" width="10.28515625" style="1" customWidth="1"/>
    <col min="11995" max="11995" width="9.85546875" style="1" customWidth="1"/>
    <col min="11996" max="12003" width="10.28515625" style="1" customWidth="1"/>
    <col min="12004" max="12246" width="9.140625" style="1"/>
    <col min="12247" max="12247" width="25.28515625" style="1" customWidth="1"/>
    <col min="12248" max="12250" width="10.28515625" style="1" customWidth="1"/>
    <col min="12251" max="12251" width="9.85546875" style="1" customWidth="1"/>
    <col min="12252" max="12259" width="10.28515625" style="1" customWidth="1"/>
    <col min="12260" max="12502" width="9.140625" style="1"/>
    <col min="12503" max="12503" width="25.28515625" style="1" customWidth="1"/>
    <col min="12504" max="12506" width="10.28515625" style="1" customWidth="1"/>
    <col min="12507" max="12507" width="9.85546875" style="1" customWidth="1"/>
    <col min="12508" max="12515" width="10.28515625" style="1" customWidth="1"/>
    <col min="12516" max="12758" width="9.140625" style="1"/>
    <col min="12759" max="12759" width="25.28515625" style="1" customWidth="1"/>
    <col min="12760" max="12762" width="10.28515625" style="1" customWidth="1"/>
    <col min="12763" max="12763" width="9.85546875" style="1" customWidth="1"/>
    <col min="12764" max="12771" width="10.28515625" style="1" customWidth="1"/>
    <col min="12772" max="13014" width="9.140625" style="1"/>
    <col min="13015" max="13015" width="25.28515625" style="1" customWidth="1"/>
    <col min="13016" max="13018" width="10.28515625" style="1" customWidth="1"/>
    <col min="13019" max="13019" width="9.85546875" style="1" customWidth="1"/>
    <col min="13020" max="13027" width="10.28515625" style="1" customWidth="1"/>
    <col min="13028" max="13270" width="9.140625" style="1"/>
    <col min="13271" max="13271" width="25.28515625" style="1" customWidth="1"/>
    <col min="13272" max="13274" width="10.28515625" style="1" customWidth="1"/>
    <col min="13275" max="13275" width="9.85546875" style="1" customWidth="1"/>
    <col min="13276" max="13283" width="10.28515625" style="1" customWidth="1"/>
    <col min="13284" max="13526" width="9.140625" style="1"/>
    <col min="13527" max="13527" width="25.28515625" style="1" customWidth="1"/>
    <col min="13528" max="13530" width="10.28515625" style="1" customWidth="1"/>
    <col min="13531" max="13531" width="9.85546875" style="1" customWidth="1"/>
    <col min="13532" max="13539" width="10.28515625" style="1" customWidth="1"/>
    <col min="13540" max="13782" width="9.140625" style="1"/>
    <col min="13783" max="13783" width="25.28515625" style="1" customWidth="1"/>
    <col min="13784" max="13786" width="10.28515625" style="1" customWidth="1"/>
    <col min="13787" max="13787" width="9.85546875" style="1" customWidth="1"/>
    <col min="13788" max="13795" width="10.28515625" style="1" customWidth="1"/>
    <col min="13796" max="14038" width="9.140625" style="1"/>
    <col min="14039" max="14039" width="25.28515625" style="1" customWidth="1"/>
    <col min="14040" max="14042" width="10.28515625" style="1" customWidth="1"/>
    <col min="14043" max="14043" width="9.85546875" style="1" customWidth="1"/>
    <col min="14044" max="14051" width="10.28515625" style="1" customWidth="1"/>
    <col min="14052" max="14294" width="9.140625" style="1"/>
    <col min="14295" max="14295" width="25.28515625" style="1" customWidth="1"/>
    <col min="14296" max="14298" width="10.28515625" style="1" customWidth="1"/>
    <col min="14299" max="14299" width="9.85546875" style="1" customWidth="1"/>
    <col min="14300" max="14307" width="10.28515625" style="1" customWidth="1"/>
    <col min="14308" max="14550" width="9.140625" style="1"/>
    <col min="14551" max="14551" width="25.28515625" style="1" customWidth="1"/>
    <col min="14552" max="14554" width="10.28515625" style="1" customWidth="1"/>
    <col min="14555" max="14555" width="9.85546875" style="1" customWidth="1"/>
    <col min="14556" max="14563" width="10.28515625" style="1" customWidth="1"/>
    <col min="14564" max="14806" width="9.140625" style="1"/>
    <col min="14807" max="14807" width="25.28515625" style="1" customWidth="1"/>
    <col min="14808" max="14810" width="10.28515625" style="1" customWidth="1"/>
    <col min="14811" max="14811" width="9.85546875" style="1" customWidth="1"/>
    <col min="14812" max="14819" width="10.28515625" style="1" customWidth="1"/>
    <col min="14820" max="15062" width="9.140625" style="1"/>
    <col min="15063" max="15063" width="25.28515625" style="1" customWidth="1"/>
    <col min="15064" max="15066" width="10.28515625" style="1" customWidth="1"/>
    <col min="15067" max="15067" width="9.85546875" style="1" customWidth="1"/>
    <col min="15068" max="15075" width="10.28515625" style="1" customWidth="1"/>
    <col min="15076" max="15318" width="9.140625" style="1"/>
    <col min="15319" max="15319" width="25.28515625" style="1" customWidth="1"/>
    <col min="15320" max="15322" width="10.28515625" style="1" customWidth="1"/>
    <col min="15323" max="15323" width="9.85546875" style="1" customWidth="1"/>
    <col min="15324" max="15331" width="10.28515625" style="1" customWidth="1"/>
    <col min="15332" max="15574" width="9.140625" style="1"/>
    <col min="15575" max="15575" width="25.28515625" style="1" customWidth="1"/>
    <col min="15576" max="15578" width="10.28515625" style="1" customWidth="1"/>
    <col min="15579" max="15579" width="9.85546875" style="1" customWidth="1"/>
    <col min="15580" max="15587" width="10.28515625" style="1" customWidth="1"/>
    <col min="15588" max="15830" width="9.140625" style="1"/>
    <col min="15831" max="15831" width="25.28515625" style="1" customWidth="1"/>
    <col min="15832" max="15834" width="10.28515625" style="1" customWidth="1"/>
    <col min="15835" max="15835" width="9.85546875" style="1" customWidth="1"/>
    <col min="15836" max="15843" width="10.28515625" style="1" customWidth="1"/>
    <col min="15844" max="16086" width="9.140625" style="1"/>
    <col min="16087" max="16087" width="25.28515625" style="1" customWidth="1"/>
    <col min="16088" max="16090" width="10.28515625" style="1" customWidth="1"/>
    <col min="16091" max="16091" width="9.85546875" style="1" customWidth="1"/>
    <col min="16092" max="16099" width="10.28515625" style="1" customWidth="1"/>
    <col min="16100" max="16384" width="9.140625" style="1"/>
  </cols>
  <sheetData>
    <row r="1" spans="1:11" s="2" customFormat="1" ht="22.5" customHeight="1">
      <c r="A1" s="1045" t="s">
        <v>719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9" customHeight="1">
      <c r="A2" s="1091" t="s">
        <v>736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s="82" customFormat="1" ht="20.25" customHeight="1" thickBot="1">
      <c r="A3" s="14" t="s">
        <v>816</v>
      </c>
      <c r="B3" s="310"/>
      <c r="C3" s="310"/>
      <c r="D3" s="310"/>
      <c r="E3" s="310"/>
      <c r="F3" s="310"/>
      <c r="G3" s="310"/>
      <c r="H3" s="310"/>
      <c r="I3" s="310"/>
      <c r="J3" s="310"/>
      <c r="K3" s="46" t="s">
        <v>421</v>
      </c>
    </row>
    <row r="4" spans="1:11" s="3" customFormat="1" ht="20.100000000000001" customHeight="1" thickTop="1">
      <c r="A4" s="1106" t="s">
        <v>14</v>
      </c>
      <c r="B4" s="1106" t="s">
        <v>6</v>
      </c>
      <c r="C4" s="1106"/>
      <c r="D4" s="1106"/>
      <c r="E4" s="1106" t="s">
        <v>7</v>
      </c>
      <c r="F4" s="1106"/>
      <c r="G4" s="1106"/>
      <c r="H4" s="1106" t="s">
        <v>234</v>
      </c>
      <c r="I4" s="1106"/>
      <c r="J4" s="1106"/>
      <c r="K4" s="1109" t="s">
        <v>304</v>
      </c>
    </row>
    <row r="5" spans="1:11" s="3" customFormat="1" ht="16.5" customHeight="1">
      <c r="A5" s="1107"/>
      <c r="B5" s="1107" t="s">
        <v>441</v>
      </c>
      <c r="C5" s="1107"/>
      <c r="D5" s="1107"/>
      <c r="E5" s="1107" t="s">
        <v>127</v>
      </c>
      <c r="F5" s="1107"/>
      <c r="G5" s="1107"/>
      <c r="H5" s="1107" t="s">
        <v>128</v>
      </c>
      <c r="I5" s="1107"/>
      <c r="J5" s="1107"/>
      <c r="K5" s="1110"/>
    </row>
    <row r="6" spans="1:11" s="3" customFormat="1" ht="20.100000000000001" customHeight="1">
      <c r="A6" s="1107"/>
      <c r="B6" s="463" t="s">
        <v>235</v>
      </c>
      <c r="C6" s="463" t="s">
        <v>267</v>
      </c>
      <c r="D6" s="464" t="s">
        <v>241</v>
      </c>
      <c r="E6" s="463" t="s">
        <v>235</v>
      </c>
      <c r="F6" s="463" t="s">
        <v>267</v>
      </c>
      <c r="G6" s="464" t="s">
        <v>241</v>
      </c>
      <c r="H6" s="463" t="s">
        <v>235</v>
      </c>
      <c r="I6" s="463" t="s">
        <v>267</v>
      </c>
      <c r="J6" s="464" t="s">
        <v>241</v>
      </c>
      <c r="K6" s="1110"/>
    </row>
    <row r="7" spans="1:11" s="3" customFormat="1" ht="20.100000000000001" customHeight="1" thickBot="1">
      <c r="A7" s="1108"/>
      <c r="B7" s="465" t="s">
        <v>238</v>
      </c>
      <c r="C7" s="465" t="s">
        <v>239</v>
      </c>
      <c r="D7" s="465" t="s">
        <v>240</v>
      </c>
      <c r="E7" s="465" t="s">
        <v>238</v>
      </c>
      <c r="F7" s="465" t="s">
        <v>239</v>
      </c>
      <c r="G7" s="465" t="s">
        <v>240</v>
      </c>
      <c r="H7" s="465" t="s">
        <v>238</v>
      </c>
      <c r="I7" s="465" t="s">
        <v>239</v>
      </c>
      <c r="J7" s="465" t="s">
        <v>240</v>
      </c>
      <c r="K7" s="1111"/>
    </row>
    <row r="8" spans="1:11" ht="21" customHeight="1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 t="s">
        <v>164</v>
      </c>
    </row>
    <row r="9" spans="1:11" ht="21" customHeight="1">
      <c r="A9" s="399" t="s">
        <v>16</v>
      </c>
      <c r="B9" s="492">
        <v>13</v>
      </c>
      <c r="C9" s="492">
        <v>45</v>
      </c>
      <c r="D9" s="492">
        <v>58</v>
      </c>
      <c r="E9" s="492">
        <v>0</v>
      </c>
      <c r="F9" s="492">
        <v>0</v>
      </c>
      <c r="G9" s="492">
        <v>0</v>
      </c>
      <c r="H9" s="492">
        <f>SUM(E9,B9)</f>
        <v>13</v>
      </c>
      <c r="I9" s="492">
        <f>SUM(F9,C9)</f>
        <v>45</v>
      </c>
      <c r="J9" s="492">
        <f>SUM(H9:I9)</f>
        <v>58</v>
      </c>
      <c r="K9" s="32" t="s">
        <v>172</v>
      </c>
    </row>
    <row r="10" spans="1:11" ht="21" customHeight="1">
      <c r="A10" s="399" t="s">
        <v>17</v>
      </c>
      <c r="B10" s="492">
        <v>38</v>
      </c>
      <c r="C10" s="492">
        <v>45</v>
      </c>
      <c r="D10" s="492">
        <v>83</v>
      </c>
      <c r="E10" s="492">
        <v>0</v>
      </c>
      <c r="F10" s="492">
        <v>0</v>
      </c>
      <c r="G10" s="492">
        <v>0</v>
      </c>
      <c r="H10" s="492">
        <f t="shared" ref="H10:H24" si="0">SUM(E10,B10)</f>
        <v>38</v>
      </c>
      <c r="I10" s="492">
        <f t="shared" ref="I10:I24" si="1">SUM(F10,C10)</f>
        <v>45</v>
      </c>
      <c r="J10" s="492">
        <f t="shared" ref="J10:J24" si="2">SUM(H10:I10)</f>
        <v>83</v>
      </c>
      <c r="K10" s="320" t="s">
        <v>144</v>
      </c>
    </row>
    <row r="11" spans="1:11" ht="21" customHeight="1">
      <c r="A11" s="399" t="s">
        <v>20</v>
      </c>
      <c r="B11" s="492">
        <v>66</v>
      </c>
      <c r="C11" s="492">
        <v>71</v>
      </c>
      <c r="D11" s="492">
        <v>137</v>
      </c>
      <c r="E11" s="492">
        <v>0</v>
      </c>
      <c r="F11" s="492">
        <v>0</v>
      </c>
      <c r="G11" s="492">
        <v>0</v>
      </c>
      <c r="H11" s="492">
        <f t="shared" si="0"/>
        <v>66</v>
      </c>
      <c r="I11" s="492">
        <f t="shared" si="1"/>
        <v>71</v>
      </c>
      <c r="J11" s="492">
        <f t="shared" si="2"/>
        <v>137</v>
      </c>
      <c r="K11" s="32" t="s">
        <v>147</v>
      </c>
    </row>
    <row r="12" spans="1:11" ht="21" customHeight="1">
      <c r="A12" s="399" t="s">
        <v>21</v>
      </c>
      <c r="B12" s="492">
        <v>59</v>
      </c>
      <c r="C12" s="492">
        <v>82</v>
      </c>
      <c r="D12" s="492">
        <v>141</v>
      </c>
      <c r="E12" s="492">
        <v>0</v>
      </c>
      <c r="F12" s="492">
        <v>0</v>
      </c>
      <c r="G12" s="492">
        <v>0</v>
      </c>
      <c r="H12" s="492">
        <f t="shared" si="0"/>
        <v>59</v>
      </c>
      <c r="I12" s="492">
        <f t="shared" si="1"/>
        <v>82</v>
      </c>
      <c r="J12" s="492">
        <f t="shared" si="2"/>
        <v>141</v>
      </c>
      <c r="K12" s="32" t="s">
        <v>149</v>
      </c>
    </row>
    <row r="13" spans="1:11" ht="21" customHeight="1">
      <c r="A13" s="84" t="s">
        <v>23</v>
      </c>
      <c r="B13" s="492">
        <v>62</v>
      </c>
      <c r="C13" s="492">
        <v>96</v>
      </c>
      <c r="D13" s="492">
        <v>158</v>
      </c>
      <c r="E13" s="492">
        <v>0</v>
      </c>
      <c r="F13" s="492">
        <v>0</v>
      </c>
      <c r="G13" s="492">
        <v>0</v>
      </c>
      <c r="H13" s="492">
        <f t="shared" si="0"/>
        <v>62</v>
      </c>
      <c r="I13" s="492">
        <f t="shared" si="1"/>
        <v>96</v>
      </c>
      <c r="J13" s="492">
        <f t="shared" si="2"/>
        <v>158</v>
      </c>
      <c r="K13" s="32" t="s">
        <v>151</v>
      </c>
    </row>
    <row r="14" spans="1:11" ht="21" customHeight="1">
      <c r="A14" s="339" t="s">
        <v>469</v>
      </c>
      <c r="B14" s="492">
        <v>72</v>
      </c>
      <c r="C14" s="492">
        <v>66</v>
      </c>
      <c r="D14" s="492">
        <v>138</v>
      </c>
      <c r="E14" s="492">
        <v>0</v>
      </c>
      <c r="F14" s="492">
        <v>0</v>
      </c>
      <c r="G14" s="492">
        <v>0</v>
      </c>
      <c r="H14" s="492">
        <f t="shared" si="0"/>
        <v>72</v>
      </c>
      <c r="I14" s="492">
        <f t="shared" si="1"/>
        <v>66</v>
      </c>
      <c r="J14" s="492">
        <f t="shared" si="2"/>
        <v>138</v>
      </c>
      <c r="K14" s="377" t="s">
        <v>501</v>
      </c>
    </row>
    <row r="15" spans="1:11" ht="21" customHeight="1">
      <c r="A15" s="84" t="s">
        <v>287</v>
      </c>
      <c r="B15" s="492">
        <v>18</v>
      </c>
      <c r="C15" s="492">
        <v>23</v>
      </c>
      <c r="D15" s="492">
        <v>41</v>
      </c>
      <c r="E15" s="492">
        <v>0</v>
      </c>
      <c r="F15" s="492">
        <v>0</v>
      </c>
      <c r="G15" s="492">
        <v>0</v>
      </c>
      <c r="H15" s="492">
        <f t="shared" si="0"/>
        <v>18</v>
      </c>
      <c r="I15" s="492">
        <f t="shared" si="1"/>
        <v>23</v>
      </c>
      <c r="J15" s="492">
        <f t="shared" si="2"/>
        <v>41</v>
      </c>
      <c r="K15" s="138" t="s">
        <v>150</v>
      </c>
    </row>
    <row r="16" spans="1:11" ht="21" customHeight="1">
      <c r="A16" s="84" t="s">
        <v>24</v>
      </c>
      <c r="B16" s="492">
        <v>248</v>
      </c>
      <c r="C16" s="492">
        <v>201</v>
      </c>
      <c r="D16" s="492">
        <v>449</v>
      </c>
      <c r="E16" s="492">
        <v>0</v>
      </c>
      <c r="F16" s="492">
        <v>0</v>
      </c>
      <c r="G16" s="492">
        <v>0</v>
      </c>
      <c r="H16" s="492">
        <f t="shared" si="0"/>
        <v>248</v>
      </c>
      <c r="I16" s="492">
        <f t="shared" si="1"/>
        <v>201</v>
      </c>
      <c r="J16" s="492">
        <f t="shared" si="2"/>
        <v>449</v>
      </c>
      <c r="K16" s="65" t="s">
        <v>166</v>
      </c>
    </row>
    <row r="17" spans="1:11" ht="21" customHeight="1">
      <c r="A17" s="399" t="s">
        <v>54</v>
      </c>
      <c r="B17" s="492">
        <v>78</v>
      </c>
      <c r="C17" s="492">
        <v>93</v>
      </c>
      <c r="D17" s="492">
        <v>171</v>
      </c>
      <c r="E17" s="492">
        <v>0</v>
      </c>
      <c r="F17" s="492">
        <v>0</v>
      </c>
      <c r="G17" s="492">
        <v>0</v>
      </c>
      <c r="H17" s="492">
        <f t="shared" si="0"/>
        <v>78</v>
      </c>
      <c r="I17" s="492">
        <f t="shared" si="1"/>
        <v>93</v>
      </c>
      <c r="J17" s="492">
        <f t="shared" si="2"/>
        <v>171</v>
      </c>
      <c r="K17" s="65" t="s">
        <v>292</v>
      </c>
    </row>
    <row r="18" spans="1:11" ht="21" customHeight="1">
      <c r="A18" s="399" t="s">
        <v>2</v>
      </c>
      <c r="B18" s="492">
        <v>160</v>
      </c>
      <c r="C18" s="492">
        <v>376</v>
      </c>
      <c r="D18" s="492">
        <v>536</v>
      </c>
      <c r="E18" s="492">
        <v>0</v>
      </c>
      <c r="F18" s="492">
        <v>0</v>
      </c>
      <c r="G18" s="492">
        <v>0</v>
      </c>
      <c r="H18" s="492">
        <f t="shared" si="0"/>
        <v>160</v>
      </c>
      <c r="I18" s="492">
        <f t="shared" si="1"/>
        <v>376</v>
      </c>
      <c r="J18" s="492">
        <f t="shared" si="2"/>
        <v>536</v>
      </c>
      <c r="K18" s="65" t="s">
        <v>192</v>
      </c>
    </row>
    <row r="19" spans="1:11" ht="21" customHeight="1">
      <c r="A19" s="84" t="s">
        <v>4</v>
      </c>
      <c r="B19" s="492">
        <v>208</v>
      </c>
      <c r="C19" s="492">
        <v>234</v>
      </c>
      <c r="D19" s="492">
        <v>442</v>
      </c>
      <c r="E19" s="492">
        <v>0</v>
      </c>
      <c r="F19" s="492">
        <v>0</v>
      </c>
      <c r="G19" s="492">
        <v>0</v>
      </c>
      <c r="H19" s="492">
        <f t="shared" si="0"/>
        <v>208</v>
      </c>
      <c r="I19" s="492">
        <f t="shared" si="1"/>
        <v>234</v>
      </c>
      <c r="J19" s="492">
        <f t="shared" si="2"/>
        <v>442</v>
      </c>
      <c r="K19" s="32" t="s">
        <v>190</v>
      </c>
    </row>
    <row r="20" spans="1:11" ht="21" customHeight="1">
      <c r="A20" s="84" t="s">
        <v>25</v>
      </c>
      <c r="B20" s="492">
        <v>93</v>
      </c>
      <c r="C20" s="492">
        <v>143</v>
      </c>
      <c r="D20" s="492">
        <v>236</v>
      </c>
      <c r="E20" s="492">
        <v>0</v>
      </c>
      <c r="F20" s="492">
        <v>0</v>
      </c>
      <c r="G20" s="492">
        <v>0</v>
      </c>
      <c r="H20" s="492">
        <f t="shared" si="0"/>
        <v>93</v>
      </c>
      <c r="I20" s="492">
        <f t="shared" si="1"/>
        <v>143</v>
      </c>
      <c r="J20" s="492">
        <f t="shared" si="2"/>
        <v>236</v>
      </c>
      <c r="K20" s="32" t="s">
        <v>274</v>
      </c>
    </row>
    <row r="21" spans="1:11" ht="21" customHeight="1">
      <c r="A21" s="84" t="s">
        <v>305</v>
      </c>
      <c r="B21" s="492">
        <v>81</v>
      </c>
      <c r="C21" s="492">
        <v>22</v>
      </c>
      <c r="D21" s="492">
        <v>103</v>
      </c>
      <c r="E21" s="492">
        <v>0</v>
      </c>
      <c r="F21" s="492">
        <v>0</v>
      </c>
      <c r="G21" s="492">
        <v>0</v>
      </c>
      <c r="H21" s="492">
        <f t="shared" si="0"/>
        <v>81</v>
      </c>
      <c r="I21" s="492">
        <f t="shared" si="1"/>
        <v>22</v>
      </c>
      <c r="J21" s="492">
        <f t="shared" si="2"/>
        <v>103</v>
      </c>
      <c r="K21" s="174" t="s">
        <v>300</v>
      </c>
    </row>
    <row r="22" spans="1:11" ht="21" customHeight="1">
      <c r="A22" s="84" t="s">
        <v>28</v>
      </c>
      <c r="B22" s="492">
        <v>75</v>
      </c>
      <c r="C22" s="492">
        <v>111</v>
      </c>
      <c r="D22" s="492">
        <v>186</v>
      </c>
      <c r="E22" s="492">
        <v>0</v>
      </c>
      <c r="F22" s="492">
        <v>0</v>
      </c>
      <c r="G22" s="492">
        <v>0</v>
      </c>
      <c r="H22" s="492">
        <f t="shared" si="0"/>
        <v>75</v>
      </c>
      <c r="I22" s="492">
        <f t="shared" si="1"/>
        <v>111</v>
      </c>
      <c r="J22" s="492">
        <f t="shared" si="2"/>
        <v>186</v>
      </c>
      <c r="K22" s="32" t="s">
        <v>157</v>
      </c>
    </row>
    <row r="23" spans="1:11" ht="21" customHeight="1">
      <c r="A23" s="31" t="s">
        <v>302</v>
      </c>
      <c r="B23" s="500">
        <v>16</v>
      </c>
      <c r="C23" s="500">
        <v>57</v>
      </c>
      <c r="D23" s="500">
        <v>73</v>
      </c>
      <c r="E23" s="492">
        <v>0</v>
      </c>
      <c r="F23" s="492">
        <v>0</v>
      </c>
      <c r="G23" s="492">
        <v>0</v>
      </c>
      <c r="H23" s="492">
        <f t="shared" si="0"/>
        <v>16</v>
      </c>
      <c r="I23" s="492">
        <f t="shared" si="1"/>
        <v>57</v>
      </c>
      <c r="J23" s="492">
        <f t="shared" si="2"/>
        <v>73</v>
      </c>
      <c r="K23" s="67" t="s">
        <v>257</v>
      </c>
    </row>
    <row r="24" spans="1:11" ht="21" customHeight="1" thickBot="1">
      <c r="A24" s="75" t="s">
        <v>11</v>
      </c>
      <c r="B24" s="495">
        <f>SUM(B9:B23)</f>
        <v>1287</v>
      </c>
      <c r="C24" s="495">
        <f>SUM(C9:C23)</f>
        <v>1665</v>
      </c>
      <c r="D24" s="495">
        <f>SUM(D9:D23)</f>
        <v>2952</v>
      </c>
      <c r="E24" s="495">
        <v>0</v>
      </c>
      <c r="F24" s="495">
        <v>0</v>
      </c>
      <c r="G24" s="495">
        <v>0</v>
      </c>
      <c r="H24" s="495">
        <f t="shared" si="0"/>
        <v>1287</v>
      </c>
      <c r="I24" s="495">
        <f t="shared" si="1"/>
        <v>1665</v>
      </c>
      <c r="J24" s="495">
        <f t="shared" si="2"/>
        <v>2952</v>
      </c>
      <c r="K24" s="405" t="s">
        <v>161</v>
      </c>
    </row>
    <row r="25" spans="1:11" ht="23.25" customHeight="1" thickTop="1">
      <c r="A25" s="135"/>
      <c r="B25" s="21"/>
      <c r="C25" s="21"/>
      <c r="D25" s="21"/>
      <c r="E25" s="21"/>
      <c r="F25" s="21"/>
      <c r="G25" s="21"/>
      <c r="H25" s="21"/>
      <c r="I25" s="21"/>
      <c r="J25" s="21"/>
      <c r="K25" s="94"/>
    </row>
    <row r="26" spans="1:11" ht="23.25" customHeight="1">
      <c r="A26" s="193"/>
      <c r="B26" s="21"/>
      <c r="C26" s="21"/>
      <c r="D26" s="21"/>
      <c r="E26" s="21"/>
      <c r="F26" s="21"/>
      <c r="G26" s="21"/>
      <c r="H26" s="21"/>
      <c r="I26" s="21"/>
      <c r="J26" s="21"/>
      <c r="K26" s="94"/>
    </row>
    <row r="27" spans="1:11" ht="23.25" customHeight="1">
      <c r="A27" s="391"/>
      <c r="B27" s="21"/>
      <c r="C27" s="21"/>
      <c r="D27" s="21"/>
      <c r="E27" s="21"/>
      <c r="F27" s="21"/>
      <c r="G27" s="21"/>
      <c r="H27" s="21"/>
      <c r="I27" s="21"/>
      <c r="J27" s="21"/>
      <c r="K27" s="94"/>
    </row>
    <row r="28" spans="1:11" s="3" customFormat="1" ht="23.25" customHeight="1" thickBot="1">
      <c r="A28" s="14" t="s">
        <v>1178</v>
      </c>
      <c r="B28" s="310"/>
      <c r="C28" s="310"/>
      <c r="D28" s="310"/>
      <c r="E28" s="310"/>
      <c r="F28" s="310"/>
      <c r="G28" s="310"/>
      <c r="H28" s="310"/>
      <c r="I28" s="310"/>
      <c r="J28" s="310"/>
      <c r="K28" s="142" t="s">
        <v>1179</v>
      </c>
    </row>
    <row r="29" spans="1:11" s="3" customFormat="1" ht="23.25" customHeight="1" thickTop="1">
      <c r="A29" s="1044" t="s">
        <v>14</v>
      </c>
      <c r="B29" s="1044" t="s">
        <v>6</v>
      </c>
      <c r="C29" s="1044"/>
      <c r="D29" s="1044"/>
      <c r="E29" s="1044" t="s">
        <v>7</v>
      </c>
      <c r="F29" s="1044"/>
      <c r="G29" s="1044"/>
      <c r="H29" s="1044" t="s">
        <v>8</v>
      </c>
      <c r="I29" s="1044"/>
      <c r="J29" s="1044"/>
      <c r="K29" s="1048" t="s">
        <v>304</v>
      </c>
    </row>
    <row r="30" spans="1:11" s="3" customFormat="1" ht="23.25" customHeight="1">
      <c r="A30" s="1045"/>
      <c r="B30" s="1045" t="s">
        <v>441</v>
      </c>
      <c r="C30" s="1045"/>
      <c r="D30" s="1045"/>
      <c r="E30" s="1045" t="s">
        <v>127</v>
      </c>
      <c r="F30" s="1045"/>
      <c r="G30" s="1045"/>
      <c r="H30" s="1045" t="s">
        <v>128</v>
      </c>
      <c r="I30" s="1045"/>
      <c r="J30" s="1045"/>
      <c r="K30" s="1049"/>
    </row>
    <row r="31" spans="1:11" s="3" customFormat="1" ht="23.25" customHeight="1">
      <c r="A31" s="1045"/>
      <c r="B31" s="190" t="s">
        <v>235</v>
      </c>
      <c r="C31" s="190" t="s">
        <v>267</v>
      </c>
      <c r="D31" s="296" t="s">
        <v>241</v>
      </c>
      <c r="E31" s="190" t="s">
        <v>235</v>
      </c>
      <c r="F31" s="190" t="s">
        <v>267</v>
      </c>
      <c r="G31" s="419" t="s">
        <v>241</v>
      </c>
      <c r="H31" s="190" t="s">
        <v>235</v>
      </c>
      <c r="I31" s="190" t="s">
        <v>267</v>
      </c>
      <c r="J31" s="296" t="s">
        <v>241</v>
      </c>
      <c r="K31" s="1049"/>
    </row>
    <row r="32" spans="1:11" s="3" customFormat="1" ht="23.25" customHeight="1" thickBot="1">
      <c r="A32" s="1046"/>
      <c r="B32" s="139" t="s">
        <v>238</v>
      </c>
      <c r="C32" s="139" t="s">
        <v>239</v>
      </c>
      <c r="D32" s="139" t="s">
        <v>240</v>
      </c>
      <c r="E32" s="139" t="s">
        <v>238</v>
      </c>
      <c r="F32" s="139" t="s">
        <v>239</v>
      </c>
      <c r="G32" s="139" t="s">
        <v>240</v>
      </c>
      <c r="H32" s="139" t="s">
        <v>238</v>
      </c>
      <c r="I32" s="139" t="s">
        <v>239</v>
      </c>
      <c r="J32" s="139" t="s">
        <v>240</v>
      </c>
      <c r="K32" s="1050"/>
    </row>
    <row r="33" spans="1:11" ht="23.25" customHeight="1">
      <c r="A33" s="33" t="s">
        <v>12</v>
      </c>
      <c r="B33" s="33"/>
      <c r="C33" s="33"/>
      <c r="D33" s="33"/>
      <c r="E33" s="33"/>
      <c r="F33" s="33"/>
      <c r="G33" s="33"/>
      <c r="H33" s="33"/>
      <c r="I33" s="33"/>
      <c r="J33" s="33"/>
      <c r="K33" s="87" t="s">
        <v>170</v>
      </c>
    </row>
    <row r="34" spans="1:11" ht="23.25" customHeight="1">
      <c r="A34" s="399" t="s">
        <v>20</v>
      </c>
      <c r="B34" s="492">
        <v>86</v>
      </c>
      <c r="C34" s="492">
        <v>28</v>
      </c>
      <c r="D34" s="492">
        <v>114</v>
      </c>
      <c r="E34" s="492">
        <v>0</v>
      </c>
      <c r="F34" s="492">
        <v>0</v>
      </c>
      <c r="G34" s="492">
        <v>0</v>
      </c>
      <c r="H34" s="492">
        <f>E34+B34</f>
        <v>86</v>
      </c>
      <c r="I34" s="492">
        <f>F34+C34</f>
        <v>28</v>
      </c>
      <c r="J34" s="492">
        <f>G34+D34</f>
        <v>114</v>
      </c>
      <c r="K34" s="320" t="s">
        <v>147</v>
      </c>
    </row>
    <row r="35" spans="1:11" ht="23.25" customHeight="1">
      <c r="A35" s="399" t="s">
        <v>23</v>
      </c>
      <c r="B35" s="492">
        <v>81</v>
      </c>
      <c r="C35" s="492">
        <v>32</v>
      </c>
      <c r="D35" s="492">
        <v>113</v>
      </c>
      <c r="E35" s="492">
        <v>0</v>
      </c>
      <c r="F35" s="492">
        <v>0</v>
      </c>
      <c r="G35" s="492">
        <v>0</v>
      </c>
      <c r="H35" s="492">
        <f t="shared" ref="H35:H43" si="3">E35+B35</f>
        <v>81</v>
      </c>
      <c r="I35" s="492">
        <f t="shared" ref="I35:I43" si="4">F35+C35</f>
        <v>32</v>
      </c>
      <c r="J35" s="492">
        <f t="shared" ref="J35:J43" si="5">G35+D35</f>
        <v>113</v>
      </c>
      <c r="K35" s="320" t="s">
        <v>151</v>
      </c>
    </row>
    <row r="36" spans="1:11" ht="23.25" customHeight="1">
      <c r="A36" s="399" t="s">
        <v>24</v>
      </c>
      <c r="B36" s="492">
        <v>125</v>
      </c>
      <c r="C36" s="492">
        <v>34</v>
      </c>
      <c r="D36" s="492">
        <v>159</v>
      </c>
      <c r="E36" s="492">
        <v>0</v>
      </c>
      <c r="F36" s="492">
        <v>0</v>
      </c>
      <c r="G36" s="492">
        <v>0</v>
      </c>
      <c r="H36" s="492">
        <f t="shared" si="3"/>
        <v>125</v>
      </c>
      <c r="I36" s="492">
        <f t="shared" si="4"/>
        <v>34</v>
      </c>
      <c r="J36" s="492">
        <f t="shared" si="5"/>
        <v>159</v>
      </c>
      <c r="K36" s="320" t="s">
        <v>166</v>
      </c>
    </row>
    <row r="37" spans="1:11" ht="23.25" customHeight="1">
      <c r="A37" s="399" t="s">
        <v>2</v>
      </c>
      <c r="B37" s="492">
        <v>6</v>
      </c>
      <c r="C37" s="492">
        <v>1</v>
      </c>
      <c r="D37" s="492">
        <v>7</v>
      </c>
      <c r="E37" s="492">
        <v>0</v>
      </c>
      <c r="F37" s="492">
        <v>0</v>
      </c>
      <c r="G37" s="492">
        <v>0</v>
      </c>
      <c r="H37" s="492">
        <f t="shared" si="3"/>
        <v>6</v>
      </c>
      <c r="I37" s="492">
        <f t="shared" si="4"/>
        <v>1</v>
      </c>
      <c r="J37" s="492">
        <f t="shared" si="5"/>
        <v>7</v>
      </c>
      <c r="K37" s="320" t="s">
        <v>192</v>
      </c>
    </row>
    <row r="38" spans="1:11" ht="23.25" customHeight="1">
      <c r="A38" s="399" t="s">
        <v>4</v>
      </c>
      <c r="B38" s="492">
        <v>28</v>
      </c>
      <c r="C38" s="492">
        <v>23</v>
      </c>
      <c r="D38" s="492">
        <v>51</v>
      </c>
      <c r="E38" s="492">
        <v>0</v>
      </c>
      <c r="F38" s="492">
        <v>0</v>
      </c>
      <c r="G38" s="492">
        <v>0</v>
      </c>
      <c r="H38" s="492">
        <f t="shared" si="3"/>
        <v>28</v>
      </c>
      <c r="I38" s="492">
        <f t="shared" si="4"/>
        <v>23</v>
      </c>
      <c r="J38" s="492">
        <f t="shared" si="5"/>
        <v>51</v>
      </c>
      <c r="K38" s="320" t="s">
        <v>190</v>
      </c>
    </row>
    <row r="39" spans="1:11" ht="23.25" customHeight="1">
      <c r="A39" s="399" t="s">
        <v>305</v>
      </c>
      <c r="B39" s="492">
        <v>38</v>
      </c>
      <c r="C39" s="492">
        <v>6</v>
      </c>
      <c r="D39" s="492">
        <v>44</v>
      </c>
      <c r="E39" s="492">
        <v>0</v>
      </c>
      <c r="F39" s="492">
        <v>0</v>
      </c>
      <c r="G39" s="492">
        <v>0</v>
      </c>
      <c r="H39" s="492">
        <f t="shared" si="3"/>
        <v>38</v>
      </c>
      <c r="I39" s="492">
        <f t="shared" si="4"/>
        <v>6</v>
      </c>
      <c r="J39" s="492">
        <f t="shared" si="5"/>
        <v>44</v>
      </c>
      <c r="K39" s="320" t="s">
        <v>278</v>
      </c>
    </row>
    <row r="40" spans="1:11" ht="23.25" customHeight="1">
      <c r="A40" s="399" t="s">
        <v>28</v>
      </c>
      <c r="B40" s="492">
        <v>99</v>
      </c>
      <c r="C40" s="492">
        <v>41</v>
      </c>
      <c r="D40" s="492">
        <v>140</v>
      </c>
      <c r="E40" s="492">
        <v>0</v>
      </c>
      <c r="F40" s="492">
        <v>0</v>
      </c>
      <c r="G40" s="492">
        <v>0</v>
      </c>
      <c r="H40" s="492">
        <f t="shared" si="3"/>
        <v>99</v>
      </c>
      <c r="I40" s="492">
        <f t="shared" si="4"/>
        <v>41</v>
      </c>
      <c r="J40" s="492">
        <f t="shared" si="5"/>
        <v>140</v>
      </c>
      <c r="K40" s="320" t="s">
        <v>157</v>
      </c>
    </row>
    <row r="41" spans="1:11" ht="23.25" customHeight="1">
      <c r="A41" s="399" t="s">
        <v>302</v>
      </c>
      <c r="B41" s="492">
        <v>11</v>
      </c>
      <c r="C41" s="492">
        <v>16</v>
      </c>
      <c r="D41" s="492">
        <v>27</v>
      </c>
      <c r="E41" s="492">
        <v>0</v>
      </c>
      <c r="F41" s="492">
        <v>0</v>
      </c>
      <c r="G41" s="492">
        <v>0</v>
      </c>
      <c r="H41" s="492">
        <f t="shared" si="3"/>
        <v>11</v>
      </c>
      <c r="I41" s="492">
        <f t="shared" si="4"/>
        <v>16</v>
      </c>
      <c r="J41" s="492">
        <f t="shared" si="5"/>
        <v>27</v>
      </c>
      <c r="K41" s="320" t="s">
        <v>257</v>
      </c>
    </row>
    <row r="42" spans="1:11" ht="23.25" customHeight="1" thickBot="1">
      <c r="A42" s="70" t="s">
        <v>13</v>
      </c>
      <c r="B42" s="500">
        <f>SUM(B34:B41)</f>
        <v>474</v>
      </c>
      <c r="C42" s="500">
        <f>SUM(C34:C41)</f>
        <v>181</v>
      </c>
      <c r="D42" s="500">
        <f>SUM(D34:D41)</f>
        <v>655</v>
      </c>
      <c r="E42" s="500">
        <v>0</v>
      </c>
      <c r="F42" s="500">
        <v>0</v>
      </c>
      <c r="G42" s="500">
        <v>0</v>
      </c>
      <c r="H42" s="492">
        <f t="shared" si="3"/>
        <v>474</v>
      </c>
      <c r="I42" s="492">
        <f t="shared" si="4"/>
        <v>181</v>
      </c>
      <c r="J42" s="492">
        <f t="shared" si="5"/>
        <v>655</v>
      </c>
      <c r="K42" s="67" t="s">
        <v>171</v>
      </c>
    </row>
    <row r="43" spans="1:11" ht="23.25" customHeight="1" thickBot="1">
      <c r="A43" s="25" t="s">
        <v>78</v>
      </c>
      <c r="B43" s="480">
        <f>SUM(B42,B24)</f>
        <v>1761</v>
      </c>
      <c r="C43" s="480">
        <f>SUM(C42,C24)</f>
        <v>1846</v>
      </c>
      <c r="D43" s="480">
        <f>SUM(D42,D24)</f>
        <v>3607</v>
      </c>
      <c r="E43" s="480">
        <v>0</v>
      </c>
      <c r="F43" s="480">
        <v>0</v>
      </c>
      <c r="G43" s="480">
        <v>0</v>
      </c>
      <c r="H43" s="480">
        <f t="shared" si="3"/>
        <v>1761</v>
      </c>
      <c r="I43" s="480">
        <f t="shared" si="4"/>
        <v>1846</v>
      </c>
      <c r="J43" s="480">
        <f t="shared" si="5"/>
        <v>3607</v>
      </c>
      <c r="K43" s="401" t="s">
        <v>512</v>
      </c>
    </row>
    <row r="44" spans="1:11" ht="13.5" thickTop="1"/>
    <row r="58" spans="1:11">
      <c r="A58" s="1105"/>
      <c r="B58" s="1105"/>
      <c r="C58" s="1105"/>
      <c r="D58" s="1105"/>
      <c r="E58" s="1105"/>
      <c r="F58" s="1105"/>
      <c r="G58" s="1105"/>
      <c r="H58" s="1105"/>
      <c r="I58" s="1105"/>
      <c r="J58" s="1105"/>
      <c r="K58" s="1105"/>
    </row>
  </sheetData>
  <mergeCells count="19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58:K58"/>
    <mergeCell ref="A29:A32"/>
    <mergeCell ref="B29:D29"/>
    <mergeCell ref="E29:G29"/>
    <mergeCell ref="H29:J29"/>
    <mergeCell ref="K29:K32"/>
    <mergeCell ref="B30:D30"/>
    <mergeCell ref="E30:G30"/>
    <mergeCell ref="H30:J30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CC9900"/>
  </sheetPr>
  <dimension ref="A1:K55"/>
  <sheetViews>
    <sheetView rightToLeft="1" view="pageBreakPreview" zoomScale="85" zoomScaleNormal="60" zoomScaleSheetLayoutView="85" workbookViewId="0">
      <selection activeCell="N24" sqref="N24"/>
    </sheetView>
  </sheetViews>
  <sheetFormatPr defaultRowHeight="12.75"/>
  <cols>
    <col min="1" max="1" width="30.7109375" style="1" customWidth="1"/>
    <col min="2" max="10" width="8.85546875" style="1" customWidth="1"/>
    <col min="11" max="11" width="30.7109375" style="1" customWidth="1"/>
    <col min="12" max="233" width="9.140625" style="1"/>
    <col min="234" max="234" width="29.42578125" style="1" customWidth="1"/>
    <col min="235" max="246" width="10.28515625" style="1" customWidth="1"/>
    <col min="247" max="489" width="9.140625" style="1"/>
    <col min="490" max="490" width="29.42578125" style="1" customWidth="1"/>
    <col min="491" max="502" width="10.28515625" style="1" customWidth="1"/>
    <col min="503" max="745" width="9.140625" style="1"/>
    <col min="746" max="746" width="29.42578125" style="1" customWidth="1"/>
    <col min="747" max="758" width="10.28515625" style="1" customWidth="1"/>
    <col min="759" max="1001" width="9.140625" style="1"/>
    <col min="1002" max="1002" width="29.42578125" style="1" customWidth="1"/>
    <col min="1003" max="1014" width="10.28515625" style="1" customWidth="1"/>
    <col min="1015" max="1257" width="9.140625" style="1"/>
    <col min="1258" max="1258" width="29.42578125" style="1" customWidth="1"/>
    <col min="1259" max="1270" width="10.28515625" style="1" customWidth="1"/>
    <col min="1271" max="1513" width="9.140625" style="1"/>
    <col min="1514" max="1514" width="29.42578125" style="1" customWidth="1"/>
    <col min="1515" max="1526" width="10.28515625" style="1" customWidth="1"/>
    <col min="1527" max="1769" width="9.140625" style="1"/>
    <col min="1770" max="1770" width="29.42578125" style="1" customWidth="1"/>
    <col min="1771" max="1782" width="10.28515625" style="1" customWidth="1"/>
    <col min="1783" max="2025" width="9.140625" style="1"/>
    <col min="2026" max="2026" width="29.42578125" style="1" customWidth="1"/>
    <col min="2027" max="2038" width="10.28515625" style="1" customWidth="1"/>
    <col min="2039" max="2281" width="9.140625" style="1"/>
    <col min="2282" max="2282" width="29.42578125" style="1" customWidth="1"/>
    <col min="2283" max="2294" width="10.28515625" style="1" customWidth="1"/>
    <col min="2295" max="2537" width="9.140625" style="1"/>
    <col min="2538" max="2538" width="29.42578125" style="1" customWidth="1"/>
    <col min="2539" max="2550" width="10.28515625" style="1" customWidth="1"/>
    <col min="2551" max="2793" width="9.140625" style="1"/>
    <col min="2794" max="2794" width="29.42578125" style="1" customWidth="1"/>
    <col min="2795" max="2806" width="10.28515625" style="1" customWidth="1"/>
    <col min="2807" max="3049" width="9.140625" style="1"/>
    <col min="3050" max="3050" width="29.42578125" style="1" customWidth="1"/>
    <col min="3051" max="3062" width="10.28515625" style="1" customWidth="1"/>
    <col min="3063" max="3305" width="9.140625" style="1"/>
    <col min="3306" max="3306" width="29.42578125" style="1" customWidth="1"/>
    <col min="3307" max="3318" width="10.28515625" style="1" customWidth="1"/>
    <col min="3319" max="3561" width="9.140625" style="1"/>
    <col min="3562" max="3562" width="29.42578125" style="1" customWidth="1"/>
    <col min="3563" max="3574" width="10.28515625" style="1" customWidth="1"/>
    <col min="3575" max="3817" width="9.140625" style="1"/>
    <col min="3818" max="3818" width="29.42578125" style="1" customWidth="1"/>
    <col min="3819" max="3830" width="10.28515625" style="1" customWidth="1"/>
    <col min="3831" max="4073" width="9.140625" style="1"/>
    <col min="4074" max="4074" width="29.42578125" style="1" customWidth="1"/>
    <col min="4075" max="4086" width="10.28515625" style="1" customWidth="1"/>
    <col min="4087" max="4329" width="9.140625" style="1"/>
    <col min="4330" max="4330" width="29.42578125" style="1" customWidth="1"/>
    <col min="4331" max="4342" width="10.28515625" style="1" customWidth="1"/>
    <col min="4343" max="4585" width="9.140625" style="1"/>
    <col min="4586" max="4586" width="29.42578125" style="1" customWidth="1"/>
    <col min="4587" max="4598" width="10.28515625" style="1" customWidth="1"/>
    <col min="4599" max="4841" width="9.140625" style="1"/>
    <col min="4842" max="4842" width="29.42578125" style="1" customWidth="1"/>
    <col min="4843" max="4854" width="10.28515625" style="1" customWidth="1"/>
    <col min="4855" max="5097" width="9.140625" style="1"/>
    <col min="5098" max="5098" width="29.42578125" style="1" customWidth="1"/>
    <col min="5099" max="5110" width="10.28515625" style="1" customWidth="1"/>
    <col min="5111" max="5353" width="9.140625" style="1"/>
    <col min="5354" max="5354" width="29.42578125" style="1" customWidth="1"/>
    <col min="5355" max="5366" width="10.28515625" style="1" customWidth="1"/>
    <col min="5367" max="5609" width="9.140625" style="1"/>
    <col min="5610" max="5610" width="29.42578125" style="1" customWidth="1"/>
    <col min="5611" max="5622" width="10.28515625" style="1" customWidth="1"/>
    <col min="5623" max="5865" width="9.140625" style="1"/>
    <col min="5866" max="5866" width="29.42578125" style="1" customWidth="1"/>
    <col min="5867" max="5878" width="10.28515625" style="1" customWidth="1"/>
    <col min="5879" max="6121" width="9.140625" style="1"/>
    <col min="6122" max="6122" width="29.42578125" style="1" customWidth="1"/>
    <col min="6123" max="6134" width="10.28515625" style="1" customWidth="1"/>
    <col min="6135" max="6377" width="9.140625" style="1"/>
    <col min="6378" max="6378" width="29.42578125" style="1" customWidth="1"/>
    <col min="6379" max="6390" width="10.28515625" style="1" customWidth="1"/>
    <col min="6391" max="6633" width="9.140625" style="1"/>
    <col min="6634" max="6634" width="29.42578125" style="1" customWidth="1"/>
    <col min="6635" max="6646" width="10.28515625" style="1" customWidth="1"/>
    <col min="6647" max="6889" width="9.140625" style="1"/>
    <col min="6890" max="6890" width="29.42578125" style="1" customWidth="1"/>
    <col min="6891" max="6902" width="10.28515625" style="1" customWidth="1"/>
    <col min="6903" max="7145" width="9.140625" style="1"/>
    <col min="7146" max="7146" width="29.42578125" style="1" customWidth="1"/>
    <col min="7147" max="7158" width="10.28515625" style="1" customWidth="1"/>
    <col min="7159" max="7401" width="9.140625" style="1"/>
    <col min="7402" max="7402" width="29.42578125" style="1" customWidth="1"/>
    <col min="7403" max="7414" width="10.28515625" style="1" customWidth="1"/>
    <col min="7415" max="7657" width="9.140625" style="1"/>
    <col min="7658" max="7658" width="29.42578125" style="1" customWidth="1"/>
    <col min="7659" max="7670" width="10.28515625" style="1" customWidth="1"/>
    <col min="7671" max="7913" width="9.140625" style="1"/>
    <col min="7914" max="7914" width="29.42578125" style="1" customWidth="1"/>
    <col min="7915" max="7926" width="10.28515625" style="1" customWidth="1"/>
    <col min="7927" max="8169" width="9.140625" style="1"/>
    <col min="8170" max="8170" width="29.42578125" style="1" customWidth="1"/>
    <col min="8171" max="8182" width="10.28515625" style="1" customWidth="1"/>
    <col min="8183" max="8425" width="9.140625" style="1"/>
    <col min="8426" max="8426" width="29.42578125" style="1" customWidth="1"/>
    <col min="8427" max="8438" width="10.28515625" style="1" customWidth="1"/>
    <col min="8439" max="8681" width="9.140625" style="1"/>
    <col min="8682" max="8682" width="29.42578125" style="1" customWidth="1"/>
    <col min="8683" max="8694" width="10.28515625" style="1" customWidth="1"/>
    <col min="8695" max="8937" width="9.140625" style="1"/>
    <col min="8938" max="8938" width="29.42578125" style="1" customWidth="1"/>
    <col min="8939" max="8950" width="10.28515625" style="1" customWidth="1"/>
    <col min="8951" max="9193" width="9.140625" style="1"/>
    <col min="9194" max="9194" width="29.42578125" style="1" customWidth="1"/>
    <col min="9195" max="9206" width="10.28515625" style="1" customWidth="1"/>
    <col min="9207" max="9449" width="9.140625" style="1"/>
    <col min="9450" max="9450" width="29.42578125" style="1" customWidth="1"/>
    <col min="9451" max="9462" width="10.28515625" style="1" customWidth="1"/>
    <col min="9463" max="9705" width="9.140625" style="1"/>
    <col min="9706" max="9706" width="29.42578125" style="1" customWidth="1"/>
    <col min="9707" max="9718" width="10.28515625" style="1" customWidth="1"/>
    <col min="9719" max="9961" width="9.140625" style="1"/>
    <col min="9962" max="9962" width="29.42578125" style="1" customWidth="1"/>
    <col min="9963" max="9974" width="10.28515625" style="1" customWidth="1"/>
    <col min="9975" max="10217" width="9.140625" style="1"/>
    <col min="10218" max="10218" width="29.42578125" style="1" customWidth="1"/>
    <col min="10219" max="10230" width="10.28515625" style="1" customWidth="1"/>
    <col min="10231" max="10473" width="9.140625" style="1"/>
    <col min="10474" max="10474" width="29.42578125" style="1" customWidth="1"/>
    <col min="10475" max="10486" width="10.28515625" style="1" customWidth="1"/>
    <col min="10487" max="10729" width="9.140625" style="1"/>
    <col min="10730" max="10730" width="29.42578125" style="1" customWidth="1"/>
    <col min="10731" max="10742" width="10.28515625" style="1" customWidth="1"/>
    <col min="10743" max="10985" width="9.140625" style="1"/>
    <col min="10986" max="10986" width="29.42578125" style="1" customWidth="1"/>
    <col min="10987" max="10998" width="10.28515625" style="1" customWidth="1"/>
    <col min="10999" max="11241" width="9.140625" style="1"/>
    <col min="11242" max="11242" width="29.42578125" style="1" customWidth="1"/>
    <col min="11243" max="11254" width="10.28515625" style="1" customWidth="1"/>
    <col min="11255" max="11497" width="9.140625" style="1"/>
    <col min="11498" max="11498" width="29.42578125" style="1" customWidth="1"/>
    <col min="11499" max="11510" width="10.28515625" style="1" customWidth="1"/>
    <col min="11511" max="11753" width="9.140625" style="1"/>
    <col min="11754" max="11754" width="29.42578125" style="1" customWidth="1"/>
    <col min="11755" max="11766" width="10.28515625" style="1" customWidth="1"/>
    <col min="11767" max="12009" width="9.140625" style="1"/>
    <col min="12010" max="12010" width="29.42578125" style="1" customWidth="1"/>
    <col min="12011" max="12022" width="10.28515625" style="1" customWidth="1"/>
    <col min="12023" max="12265" width="9.140625" style="1"/>
    <col min="12266" max="12266" width="29.42578125" style="1" customWidth="1"/>
    <col min="12267" max="12278" width="10.28515625" style="1" customWidth="1"/>
    <col min="12279" max="12521" width="9.140625" style="1"/>
    <col min="12522" max="12522" width="29.42578125" style="1" customWidth="1"/>
    <col min="12523" max="12534" width="10.28515625" style="1" customWidth="1"/>
    <col min="12535" max="12777" width="9.140625" style="1"/>
    <col min="12778" max="12778" width="29.42578125" style="1" customWidth="1"/>
    <col min="12779" max="12790" width="10.28515625" style="1" customWidth="1"/>
    <col min="12791" max="13033" width="9.140625" style="1"/>
    <col min="13034" max="13034" width="29.42578125" style="1" customWidth="1"/>
    <col min="13035" max="13046" width="10.28515625" style="1" customWidth="1"/>
    <col min="13047" max="13289" width="9.140625" style="1"/>
    <col min="13290" max="13290" width="29.42578125" style="1" customWidth="1"/>
    <col min="13291" max="13302" width="10.28515625" style="1" customWidth="1"/>
    <col min="13303" max="13545" width="9.140625" style="1"/>
    <col min="13546" max="13546" width="29.42578125" style="1" customWidth="1"/>
    <col min="13547" max="13558" width="10.28515625" style="1" customWidth="1"/>
    <col min="13559" max="13801" width="9.140625" style="1"/>
    <col min="13802" max="13802" width="29.42578125" style="1" customWidth="1"/>
    <col min="13803" max="13814" width="10.28515625" style="1" customWidth="1"/>
    <col min="13815" max="14057" width="9.140625" style="1"/>
    <col min="14058" max="14058" width="29.42578125" style="1" customWidth="1"/>
    <col min="14059" max="14070" width="10.28515625" style="1" customWidth="1"/>
    <col min="14071" max="14313" width="9.140625" style="1"/>
    <col min="14314" max="14314" width="29.42578125" style="1" customWidth="1"/>
    <col min="14315" max="14326" width="10.28515625" style="1" customWidth="1"/>
    <col min="14327" max="14569" width="9.140625" style="1"/>
    <col min="14570" max="14570" width="29.42578125" style="1" customWidth="1"/>
    <col min="14571" max="14582" width="10.28515625" style="1" customWidth="1"/>
    <col min="14583" max="14825" width="9.140625" style="1"/>
    <col min="14826" max="14826" width="29.42578125" style="1" customWidth="1"/>
    <col min="14827" max="14838" width="10.28515625" style="1" customWidth="1"/>
    <col min="14839" max="15081" width="9.140625" style="1"/>
    <col min="15082" max="15082" width="29.42578125" style="1" customWidth="1"/>
    <col min="15083" max="15094" width="10.28515625" style="1" customWidth="1"/>
    <col min="15095" max="15337" width="9.140625" style="1"/>
    <col min="15338" max="15338" width="29.42578125" style="1" customWidth="1"/>
    <col min="15339" max="15350" width="10.28515625" style="1" customWidth="1"/>
    <col min="15351" max="15593" width="9.140625" style="1"/>
    <col min="15594" max="15594" width="29.42578125" style="1" customWidth="1"/>
    <col min="15595" max="15606" width="10.28515625" style="1" customWidth="1"/>
    <col min="15607" max="15849" width="9.140625" style="1"/>
    <col min="15850" max="15850" width="29.42578125" style="1" customWidth="1"/>
    <col min="15851" max="15862" width="10.28515625" style="1" customWidth="1"/>
    <col min="15863" max="16105" width="9.140625" style="1"/>
    <col min="16106" max="16106" width="29.42578125" style="1" customWidth="1"/>
    <col min="16107" max="16118" width="10.28515625" style="1" customWidth="1"/>
    <col min="16119" max="16384" width="9.140625" style="1"/>
  </cols>
  <sheetData>
    <row r="1" spans="1:11" s="2" customFormat="1" ht="19.5" customHeight="1">
      <c r="A1" s="1045" t="s">
        <v>720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7.5" customHeight="1">
      <c r="A2" s="1091" t="s">
        <v>735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s="82" customFormat="1" ht="16.5" customHeight="1" thickBot="1">
      <c r="A3" s="14" t="s">
        <v>817</v>
      </c>
      <c r="B3" s="14"/>
      <c r="C3" s="14"/>
      <c r="D3" s="14"/>
      <c r="E3" s="14"/>
      <c r="F3" s="14"/>
      <c r="G3" s="14"/>
      <c r="H3" s="14"/>
      <c r="I3" s="14"/>
      <c r="J3" s="14"/>
      <c r="K3" s="46" t="s">
        <v>818</v>
      </c>
    </row>
    <row r="4" spans="1:11" s="3" customFormat="1" ht="15.7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3" customFormat="1" ht="15.75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15.75" customHeight="1">
      <c r="A6" s="1045"/>
      <c r="B6" s="995" t="s">
        <v>235</v>
      </c>
      <c r="C6" s="995" t="s">
        <v>267</v>
      </c>
      <c r="D6" s="996" t="s">
        <v>241</v>
      </c>
      <c r="E6" s="995" t="s">
        <v>235</v>
      </c>
      <c r="F6" s="995" t="s">
        <v>267</v>
      </c>
      <c r="G6" s="996" t="s">
        <v>241</v>
      </c>
      <c r="H6" s="995" t="s">
        <v>235</v>
      </c>
      <c r="I6" s="995" t="s">
        <v>267</v>
      </c>
      <c r="J6" s="996" t="s">
        <v>241</v>
      </c>
      <c r="K6" s="1068"/>
    </row>
    <row r="7" spans="1:11" s="3" customFormat="1" ht="15.75" customHeight="1" thickBot="1">
      <c r="A7" s="1046"/>
      <c r="B7" s="997" t="s">
        <v>238</v>
      </c>
      <c r="C7" s="997" t="s">
        <v>239</v>
      </c>
      <c r="D7" s="997" t="s">
        <v>240</v>
      </c>
      <c r="E7" s="997" t="s">
        <v>238</v>
      </c>
      <c r="F7" s="997" t="s">
        <v>239</v>
      </c>
      <c r="G7" s="997" t="s">
        <v>240</v>
      </c>
      <c r="H7" s="997" t="s">
        <v>238</v>
      </c>
      <c r="I7" s="997" t="s">
        <v>239</v>
      </c>
      <c r="J7" s="997" t="s">
        <v>240</v>
      </c>
      <c r="K7" s="1069"/>
    </row>
    <row r="8" spans="1:11" ht="20.25" customHeight="1">
      <c r="A8" s="30" t="s">
        <v>536</v>
      </c>
      <c r="B8" s="15"/>
      <c r="C8" s="15"/>
      <c r="D8" s="15"/>
      <c r="E8" s="15"/>
      <c r="F8" s="15"/>
      <c r="G8" s="15"/>
      <c r="H8" s="15"/>
      <c r="I8" s="15"/>
      <c r="J8" s="15"/>
      <c r="K8" s="140" t="s">
        <v>164</v>
      </c>
    </row>
    <row r="9" spans="1:11" ht="20.25" customHeight="1">
      <c r="A9" s="399" t="s">
        <v>16</v>
      </c>
      <c r="B9" s="492">
        <v>8</v>
      </c>
      <c r="C9" s="492">
        <v>21</v>
      </c>
      <c r="D9" s="492">
        <v>29</v>
      </c>
      <c r="E9" s="492">
        <v>0</v>
      </c>
      <c r="F9" s="492">
        <v>0</v>
      </c>
      <c r="G9" s="492">
        <v>0</v>
      </c>
      <c r="H9" s="492">
        <f>SUM(E9+B9)</f>
        <v>8</v>
      </c>
      <c r="I9" s="492">
        <f>SUM(F9+C9)</f>
        <v>21</v>
      </c>
      <c r="J9" s="492">
        <f>SUM(G9+D9)</f>
        <v>29</v>
      </c>
      <c r="K9" s="320" t="s">
        <v>172</v>
      </c>
    </row>
    <row r="10" spans="1:11" ht="20.25" customHeight="1">
      <c r="A10" s="399" t="s">
        <v>17</v>
      </c>
      <c r="B10" s="492">
        <v>9</v>
      </c>
      <c r="C10" s="492">
        <v>19</v>
      </c>
      <c r="D10" s="492">
        <v>28</v>
      </c>
      <c r="E10" s="492">
        <v>0</v>
      </c>
      <c r="F10" s="492">
        <v>0</v>
      </c>
      <c r="G10" s="492">
        <v>0</v>
      </c>
      <c r="H10" s="492">
        <f t="shared" ref="H10:H21" si="0">SUM(E10+B10)</f>
        <v>9</v>
      </c>
      <c r="I10" s="492">
        <f t="shared" ref="I10:I21" si="1">SUM(F10+C10)</f>
        <v>19</v>
      </c>
      <c r="J10" s="492">
        <f t="shared" ref="J10:J21" si="2">SUM(G10+D10)</f>
        <v>28</v>
      </c>
      <c r="K10" s="377" t="s">
        <v>144</v>
      </c>
    </row>
    <row r="11" spans="1:11" ht="20.25" customHeight="1">
      <c r="A11" s="399" t="s">
        <v>18</v>
      </c>
      <c r="B11" s="492">
        <v>16</v>
      </c>
      <c r="C11" s="492">
        <v>23</v>
      </c>
      <c r="D11" s="492">
        <v>39</v>
      </c>
      <c r="E11" s="492">
        <v>0</v>
      </c>
      <c r="F11" s="492">
        <v>0</v>
      </c>
      <c r="G11" s="492">
        <v>0</v>
      </c>
      <c r="H11" s="492">
        <f t="shared" si="0"/>
        <v>16</v>
      </c>
      <c r="I11" s="492">
        <f t="shared" si="1"/>
        <v>23</v>
      </c>
      <c r="J11" s="492">
        <f t="shared" si="2"/>
        <v>39</v>
      </c>
      <c r="K11" s="367" t="s">
        <v>145</v>
      </c>
    </row>
    <row r="12" spans="1:11" ht="20.25" customHeight="1">
      <c r="A12" s="399" t="s">
        <v>19</v>
      </c>
      <c r="B12" s="492">
        <v>1</v>
      </c>
      <c r="C12" s="492">
        <v>11</v>
      </c>
      <c r="D12" s="492">
        <v>12</v>
      </c>
      <c r="E12" s="492">
        <v>0</v>
      </c>
      <c r="F12" s="492">
        <v>0</v>
      </c>
      <c r="G12" s="492">
        <v>0</v>
      </c>
      <c r="H12" s="492">
        <f t="shared" si="0"/>
        <v>1</v>
      </c>
      <c r="I12" s="492">
        <f t="shared" si="1"/>
        <v>11</v>
      </c>
      <c r="J12" s="492">
        <f t="shared" si="2"/>
        <v>12</v>
      </c>
      <c r="K12" s="320" t="s">
        <v>146</v>
      </c>
    </row>
    <row r="13" spans="1:11" ht="20.25" customHeight="1">
      <c r="A13" s="399" t="s">
        <v>20</v>
      </c>
      <c r="B13" s="492">
        <v>42</v>
      </c>
      <c r="C13" s="492">
        <v>46</v>
      </c>
      <c r="D13" s="492">
        <v>88</v>
      </c>
      <c r="E13" s="492">
        <v>0</v>
      </c>
      <c r="F13" s="492">
        <v>0</v>
      </c>
      <c r="G13" s="492">
        <v>0</v>
      </c>
      <c r="H13" s="492">
        <f t="shared" si="0"/>
        <v>42</v>
      </c>
      <c r="I13" s="492">
        <f t="shared" si="1"/>
        <v>46</v>
      </c>
      <c r="J13" s="492">
        <f t="shared" si="2"/>
        <v>88</v>
      </c>
      <c r="K13" s="377" t="s">
        <v>147</v>
      </c>
    </row>
    <row r="14" spans="1:11" ht="20.25" customHeight="1">
      <c r="A14" s="399" t="s">
        <v>21</v>
      </c>
      <c r="B14" s="492">
        <v>6</v>
      </c>
      <c r="C14" s="492">
        <v>17</v>
      </c>
      <c r="D14" s="492">
        <v>23</v>
      </c>
      <c r="E14" s="492">
        <v>0</v>
      </c>
      <c r="F14" s="492">
        <v>0</v>
      </c>
      <c r="G14" s="492">
        <v>0</v>
      </c>
      <c r="H14" s="492">
        <f>SUM(E14+B14)</f>
        <v>6</v>
      </c>
      <c r="I14" s="492">
        <f>SUM(F14+C14)</f>
        <v>17</v>
      </c>
      <c r="J14" s="492">
        <f>SUM(G14+D14)</f>
        <v>23</v>
      </c>
      <c r="K14" s="320" t="s">
        <v>149</v>
      </c>
    </row>
    <row r="15" spans="1:11" ht="20.25" customHeight="1">
      <c r="A15" s="399" t="s">
        <v>23</v>
      </c>
      <c r="B15" s="492">
        <v>9</v>
      </c>
      <c r="C15" s="492">
        <v>85</v>
      </c>
      <c r="D15" s="492">
        <v>94</v>
      </c>
      <c r="E15" s="492">
        <v>0</v>
      </c>
      <c r="F15" s="492">
        <v>0</v>
      </c>
      <c r="G15" s="492">
        <v>0</v>
      </c>
      <c r="H15" s="492">
        <f t="shared" si="0"/>
        <v>9</v>
      </c>
      <c r="I15" s="492">
        <f t="shared" si="1"/>
        <v>85</v>
      </c>
      <c r="J15" s="492">
        <f t="shared" si="2"/>
        <v>94</v>
      </c>
      <c r="K15" s="367" t="s">
        <v>151</v>
      </c>
    </row>
    <row r="16" spans="1:11" ht="20.25" customHeight="1">
      <c r="A16" s="399" t="s">
        <v>24</v>
      </c>
      <c r="B16" s="492">
        <v>59</v>
      </c>
      <c r="C16" s="492">
        <v>49</v>
      </c>
      <c r="D16" s="492">
        <v>108</v>
      </c>
      <c r="E16" s="492">
        <v>0</v>
      </c>
      <c r="F16" s="492">
        <v>0</v>
      </c>
      <c r="G16" s="492">
        <v>0</v>
      </c>
      <c r="H16" s="492">
        <f t="shared" si="0"/>
        <v>59</v>
      </c>
      <c r="I16" s="492">
        <f t="shared" si="1"/>
        <v>49</v>
      </c>
      <c r="J16" s="492">
        <f t="shared" si="2"/>
        <v>108</v>
      </c>
      <c r="K16" s="377" t="s">
        <v>153</v>
      </c>
    </row>
    <row r="17" spans="1:11" ht="20.25" customHeight="1">
      <c r="A17" s="399" t="s">
        <v>80</v>
      </c>
      <c r="B17" s="492">
        <v>33</v>
      </c>
      <c r="C17" s="492">
        <v>184</v>
      </c>
      <c r="D17" s="492">
        <v>217</v>
      </c>
      <c r="E17" s="492">
        <v>0</v>
      </c>
      <c r="F17" s="492">
        <v>0</v>
      </c>
      <c r="G17" s="492">
        <v>0</v>
      </c>
      <c r="H17" s="492">
        <f t="shared" si="0"/>
        <v>33</v>
      </c>
      <c r="I17" s="492">
        <f t="shared" si="1"/>
        <v>184</v>
      </c>
      <c r="J17" s="492">
        <f t="shared" si="2"/>
        <v>217</v>
      </c>
      <c r="K17" s="367" t="s">
        <v>173</v>
      </c>
    </row>
    <row r="18" spans="1:11" ht="20.25" customHeight="1">
      <c r="A18" s="399" t="s">
        <v>66</v>
      </c>
      <c r="B18" s="492">
        <v>212</v>
      </c>
      <c r="C18" s="492">
        <v>426</v>
      </c>
      <c r="D18" s="492">
        <v>638</v>
      </c>
      <c r="E18" s="492">
        <v>0</v>
      </c>
      <c r="F18" s="492">
        <v>0</v>
      </c>
      <c r="G18" s="492">
        <v>0</v>
      </c>
      <c r="H18" s="492">
        <f t="shared" si="0"/>
        <v>212</v>
      </c>
      <c r="I18" s="492">
        <f t="shared" si="1"/>
        <v>426</v>
      </c>
      <c r="J18" s="492">
        <f t="shared" si="2"/>
        <v>638</v>
      </c>
      <c r="K18" s="320" t="s">
        <v>306</v>
      </c>
    </row>
    <row r="19" spans="1:11" ht="20.25" customHeight="1">
      <c r="A19" s="399" t="s">
        <v>533</v>
      </c>
      <c r="B19" s="492">
        <v>74</v>
      </c>
      <c r="C19" s="492">
        <v>27</v>
      </c>
      <c r="D19" s="492">
        <v>101</v>
      </c>
      <c r="E19" s="492">
        <v>0</v>
      </c>
      <c r="F19" s="492">
        <v>0</v>
      </c>
      <c r="G19" s="492">
        <v>0</v>
      </c>
      <c r="H19" s="492">
        <v>115</v>
      </c>
      <c r="I19" s="492">
        <v>53</v>
      </c>
      <c r="J19" s="492">
        <v>168</v>
      </c>
      <c r="K19" s="377" t="s">
        <v>278</v>
      </c>
    </row>
    <row r="20" spans="1:11" ht="20.25" customHeight="1">
      <c r="A20" s="399" t="s">
        <v>28</v>
      </c>
      <c r="B20" s="492">
        <v>58</v>
      </c>
      <c r="C20" s="492">
        <v>53</v>
      </c>
      <c r="D20" s="492">
        <v>111</v>
      </c>
      <c r="E20" s="492">
        <v>0</v>
      </c>
      <c r="F20" s="492">
        <v>0</v>
      </c>
      <c r="G20" s="492">
        <v>0</v>
      </c>
      <c r="H20" s="492">
        <f t="shared" si="0"/>
        <v>58</v>
      </c>
      <c r="I20" s="492">
        <f t="shared" si="1"/>
        <v>53</v>
      </c>
      <c r="J20" s="492">
        <f t="shared" si="2"/>
        <v>111</v>
      </c>
      <c r="K20" s="367" t="s">
        <v>157</v>
      </c>
    </row>
    <row r="21" spans="1:11" ht="20.25" customHeight="1">
      <c r="A21" s="399" t="s">
        <v>63</v>
      </c>
      <c r="B21" s="492">
        <v>18</v>
      </c>
      <c r="C21" s="492">
        <v>17</v>
      </c>
      <c r="D21" s="492">
        <v>35</v>
      </c>
      <c r="E21" s="492">
        <v>0</v>
      </c>
      <c r="F21" s="492">
        <v>0</v>
      </c>
      <c r="G21" s="492">
        <v>0</v>
      </c>
      <c r="H21" s="492">
        <f t="shared" si="0"/>
        <v>18</v>
      </c>
      <c r="I21" s="492">
        <f t="shared" si="1"/>
        <v>17</v>
      </c>
      <c r="J21" s="492">
        <f t="shared" si="2"/>
        <v>35</v>
      </c>
      <c r="K21" s="320" t="s">
        <v>442</v>
      </c>
    </row>
    <row r="22" spans="1:11" ht="20.25" customHeight="1">
      <c r="A22" s="399" t="s">
        <v>286</v>
      </c>
      <c r="B22" s="492">
        <f>SUM(B9:B21)</f>
        <v>545</v>
      </c>
      <c r="C22" s="492">
        <f t="shared" ref="C22:J22" si="3">SUM(C9:C21)</f>
        <v>978</v>
      </c>
      <c r="D22" s="492">
        <f t="shared" si="3"/>
        <v>1523</v>
      </c>
      <c r="E22" s="492">
        <f t="shared" si="3"/>
        <v>0</v>
      </c>
      <c r="F22" s="492">
        <f t="shared" si="3"/>
        <v>0</v>
      </c>
      <c r="G22" s="492">
        <f t="shared" si="3"/>
        <v>0</v>
      </c>
      <c r="H22" s="492">
        <f t="shared" si="3"/>
        <v>586</v>
      </c>
      <c r="I22" s="492">
        <f t="shared" si="3"/>
        <v>1004</v>
      </c>
      <c r="J22" s="492">
        <f t="shared" si="3"/>
        <v>1590</v>
      </c>
      <c r="K22" s="377" t="s">
        <v>161</v>
      </c>
    </row>
    <row r="23" spans="1:11" ht="20.25" customHeight="1">
      <c r="A23" s="399" t="s">
        <v>12</v>
      </c>
      <c r="B23" s="399"/>
      <c r="C23" s="399"/>
      <c r="D23" s="399"/>
      <c r="E23" s="399"/>
      <c r="F23" s="399"/>
      <c r="G23" s="399"/>
      <c r="H23" s="399"/>
      <c r="I23" s="399"/>
      <c r="J23" s="399"/>
      <c r="K23" s="320" t="s">
        <v>170</v>
      </c>
    </row>
    <row r="24" spans="1:11" ht="20.25" customHeight="1">
      <c r="A24" s="399" t="s">
        <v>466</v>
      </c>
      <c r="B24" s="492">
        <v>63</v>
      </c>
      <c r="C24" s="492">
        <v>21</v>
      </c>
      <c r="D24" s="492">
        <v>84</v>
      </c>
      <c r="E24" s="492">
        <v>0</v>
      </c>
      <c r="F24" s="492">
        <v>0</v>
      </c>
      <c r="G24" s="492">
        <v>0</v>
      </c>
      <c r="H24" s="492">
        <f>E24+B24</f>
        <v>63</v>
      </c>
      <c r="I24" s="492">
        <f>F24+C24</f>
        <v>21</v>
      </c>
      <c r="J24" s="492">
        <f>G24+D24</f>
        <v>84</v>
      </c>
      <c r="K24" s="367" t="s">
        <v>153</v>
      </c>
    </row>
    <row r="25" spans="1:11" ht="20.25" customHeight="1">
      <c r="A25" s="399" t="s">
        <v>470</v>
      </c>
      <c r="B25" s="492">
        <v>104</v>
      </c>
      <c r="C25" s="492">
        <v>131</v>
      </c>
      <c r="D25" s="492">
        <v>235</v>
      </c>
      <c r="E25" s="492">
        <v>0</v>
      </c>
      <c r="F25" s="492">
        <v>0</v>
      </c>
      <c r="G25" s="492">
        <v>0</v>
      </c>
      <c r="H25" s="492">
        <f>E25+B25</f>
        <v>104</v>
      </c>
      <c r="I25" s="492">
        <f t="shared" ref="I25:J29" si="4">F25+C25</f>
        <v>131</v>
      </c>
      <c r="J25" s="492">
        <f t="shared" si="4"/>
        <v>235</v>
      </c>
      <c r="K25" s="320" t="s">
        <v>173</v>
      </c>
    </row>
    <row r="26" spans="1:11" ht="20.25" customHeight="1">
      <c r="A26" s="399" t="s">
        <v>66</v>
      </c>
      <c r="B26" s="492">
        <v>158</v>
      </c>
      <c r="C26" s="492">
        <v>202</v>
      </c>
      <c r="D26" s="492">
        <v>360</v>
      </c>
      <c r="E26" s="492">
        <v>0</v>
      </c>
      <c r="F26" s="492">
        <v>0</v>
      </c>
      <c r="G26" s="492">
        <v>0</v>
      </c>
      <c r="H26" s="492">
        <f>E26+B26</f>
        <v>158</v>
      </c>
      <c r="I26" s="492">
        <f t="shared" si="4"/>
        <v>202</v>
      </c>
      <c r="J26" s="492">
        <f t="shared" si="4"/>
        <v>360</v>
      </c>
      <c r="K26" s="377" t="s">
        <v>306</v>
      </c>
    </row>
    <row r="27" spans="1:11" ht="20.25" customHeight="1">
      <c r="A27" s="399" t="s">
        <v>28</v>
      </c>
      <c r="B27" s="492">
        <v>75</v>
      </c>
      <c r="C27" s="492">
        <v>14</v>
      </c>
      <c r="D27" s="492">
        <v>89</v>
      </c>
      <c r="E27" s="492">
        <v>0</v>
      </c>
      <c r="F27" s="492">
        <v>0</v>
      </c>
      <c r="G27" s="492">
        <v>0</v>
      </c>
      <c r="H27" s="492">
        <f>E27+B27</f>
        <v>75</v>
      </c>
      <c r="I27" s="492">
        <f t="shared" si="4"/>
        <v>14</v>
      </c>
      <c r="J27" s="492">
        <f t="shared" si="4"/>
        <v>89</v>
      </c>
      <c r="K27" s="320" t="s">
        <v>157</v>
      </c>
    </row>
    <row r="28" spans="1:11" ht="20.25" customHeight="1" thickBot="1">
      <c r="A28" s="341" t="s">
        <v>13</v>
      </c>
      <c r="B28" s="500">
        <f>SUM(B24:B27)</f>
        <v>400</v>
      </c>
      <c r="C28" s="500">
        <f t="shared" ref="C28:J28" si="5">SUM(C24:C27)</f>
        <v>368</v>
      </c>
      <c r="D28" s="500">
        <f t="shared" si="5"/>
        <v>768</v>
      </c>
      <c r="E28" s="500">
        <f t="shared" si="5"/>
        <v>0</v>
      </c>
      <c r="F28" s="500">
        <f t="shared" si="5"/>
        <v>0</v>
      </c>
      <c r="G28" s="500">
        <f t="shared" si="5"/>
        <v>0</v>
      </c>
      <c r="H28" s="500">
        <f t="shared" si="5"/>
        <v>400</v>
      </c>
      <c r="I28" s="500">
        <f t="shared" si="5"/>
        <v>368</v>
      </c>
      <c r="J28" s="500">
        <f t="shared" si="5"/>
        <v>768</v>
      </c>
      <c r="K28" s="205" t="s">
        <v>171</v>
      </c>
    </row>
    <row r="29" spans="1:11" ht="20.25" customHeight="1" thickTop="1" thickBot="1">
      <c r="A29" s="340" t="s">
        <v>78</v>
      </c>
      <c r="B29" s="504">
        <f t="shared" ref="B29:G29" si="6">SUM(B28,B22)</f>
        <v>945</v>
      </c>
      <c r="C29" s="504">
        <f t="shared" si="6"/>
        <v>1346</v>
      </c>
      <c r="D29" s="504">
        <f t="shared" si="6"/>
        <v>2291</v>
      </c>
      <c r="E29" s="504">
        <f t="shared" si="6"/>
        <v>0</v>
      </c>
      <c r="F29" s="504">
        <f t="shared" si="6"/>
        <v>0</v>
      </c>
      <c r="G29" s="504">
        <f t="shared" si="6"/>
        <v>0</v>
      </c>
      <c r="H29" s="504">
        <f>E29+B29</f>
        <v>945</v>
      </c>
      <c r="I29" s="504">
        <f t="shared" si="4"/>
        <v>1346</v>
      </c>
      <c r="J29" s="504">
        <f t="shared" si="4"/>
        <v>2291</v>
      </c>
      <c r="K29" s="196" t="s">
        <v>512</v>
      </c>
    </row>
    <row r="30" spans="1:11" ht="16.5" thickTop="1">
      <c r="A30" s="4"/>
      <c r="H30" s="399"/>
      <c r="I30" s="399"/>
      <c r="J30" s="399"/>
    </row>
    <row r="31" spans="1:11" ht="15.75">
      <c r="A31" s="4"/>
    </row>
    <row r="32" spans="1:11" ht="15.75">
      <c r="A32" s="4"/>
    </row>
    <row r="33" spans="1:1" ht="15.75">
      <c r="A33" s="4"/>
    </row>
    <row r="34" spans="1:1" ht="15.75">
      <c r="A34" s="4"/>
    </row>
    <row r="35" spans="1:1" ht="15.75">
      <c r="A35" s="4"/>
    </row>
    <row r="36" spans="1:1" ht="15.75">
      <c r="A36" s="4"/>
    </row>
    <row r="37" spans="1:1" ht="15.75">
      <c r="A37" s="4"/>
    </row>
    <row r="38" spans="1:1" ht="15.75">
      <c r="A38" s="4"/>
    </row>
    <row r="39" spans="1:1" ht="15.75">
      <c r="A39" s="4"/>
    </row>
    <row r="40" spans="1:1" ht="15.75">
      <c r="A40" s="4"/>
    </row>
    <row r="41" spans="1:1" ht="15.75">
      <c r="A41" s="4"/>
    </row>
    <row r="42" spans="1:1" ht="15.75">
      <c r="A42" s="4"/>
    </row>
    <row r="43" spans="1:1" ht="15.75">
      <c r="A43" s="4"/>
    </row>
    <row r="44" spans="1:1" ht="15.75">
      <c r="A44" s="4"/>
    </row>
    <row r="45" spans="1:1" ht="15.75">
      <c r="A45" s="4"/>
    </row>
    <row r="46" spans="1:1" ht="15.75">
      <c r="A46" s="4"/>
    </row>
    <row r="47" spans="1:1" ht="15.75">
      <c r="A47" s="4"/>
    </row>
    <row r="48" spans="1:1" ht="15.75">
      <c r="A48" s="4"/>
    </row>
    <row r="49" spans="1:1" ht="15.75">
      <c r="A49" s="4"/>
    </row>
    <row r="50" spans="1:1" ht="15.75">
      <c r="A50" s="4"/>
    </row>
    <row r="51" spans="1:1" ht="15.75">
      <c r="A51" s="4"/>
    </row>
    <row r="52" spans="1:1" ht="15.75">
      <c r="A52" s="4"/>
    </row>
    <row r="53" spans="1:1" ht="15.75">
      <c r="A53" s="4"/>
    </row>
    <row r="54" spans="1:1" ht="15.75">
      <c r="A54" s="4"/>
    </row>
    <row r="55" spans="1:1" ht="15.75">
      <c r="A55" s="4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5" firstPageNumber="10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CC9900"/>
  </sheetPr>
  <dimension ref="A1:K80"/>
  <sheetViews>
    <sheetView rightToLeft="1" view="pageBreakPreview" zoomScale="85" zoomScaleNormal="60" zoomScaleSheetLayoutView="85" workbookViewId="0">
      <selection activeCell="N24" sqref="N24"/>
    </sheetView>
  </sheetViews>
  <sheetFormatPr defaultRowHeight="12.75"/>
  <cols>
    <col min="1" max="1" width="30.7109375" style="1" customWidth="1"/>
    <col min="2" max="10" width="9.7109375" style="1" customWidth="1"/>
    <col min="11" max="11" width="34.5703125" style="1" customWidth="1"/>
    <col min="12" max="239" width="9.140625" style="1"/>
    <col min="240" max="240" width="28.28515625" style="1" customWidth="1"/>
    <col min="241" max="252" width="10.28515625" style="1" customWidth="1"/>
    <col min="253" max="495" width="9.140625" style="1"/>
    <col min="496" max="496" width="28.28515625" style="1" customWidth="1"/>
    <col min="497" max="508" width="10.28515625" style="1" customWidth="1"/>
    <col min="509" max="751" width="9.140625" style="1"/>
    <col min="752" max="752" width="28.28515625" style="1" customWidth="1"/>
    <col min="753" max="764" width="10.28515625" style="1" customWidth="1"/>
    <col min="765" max="1007" width="9.140625" style="1"/>
    <col min="1008" max="1008" width="28.28515625" style="1" customWidth="1"/>
    <col min="1009" max="1020" width="10.28515625" style="1" customWidth="1"/>
    <col min="1021" max="1263" width="9.140625" style="1"/>
    <col min="1264" max="1264" width="28.28515625" style="1" customWidth="1"/>
    <col min="1265" max="1276" width="10.28515625" style="1" customWidth="1"/>
    <col min="1277" max="1519" width="9.140625" style="1"/>
    <col min="1520" max="1520" width="28.28515625" style="1" customWidth="1"/>
    <col min="1521" max="1532" width="10.28515625" style="1" customWidth="1"/>
    <col min="1533" max="1775" width="9.140625" style="1"/>
    <col min="1776" max="1776" width="28.28515625" style="1" customWidth="1"/>
    <col min="1777" max="1788" width="10.28515625" style="1" customWidth="1"/>
    <col min="1789" max="2031" width="9.140625" style="1"/>
    <col min="2032" max="2032" width="28.28515625" style="1" customWidth="1"/>
    <col min="2033" max="2044" width="10.28515625" style="1" customWidth="1"/>
    <col min="2045" max="2287" width="9.140625" style="1"/>
    <col min="2288" max="2288" width="28.28515625" style="1" customWidth="1"/>
    <col min="2289" max="2300" width="10.28515625" style="1" customWidth="1"/>
    <col min="2301" max="2543" width="9.140625" style="1"/>
    <col min="2544" max="2544" width="28.28515625" style="1" customWidth="1"/>
    <col min="2545" max="2556" width="10.28515625" style="1" customWidth="1"/>
    <col min="2557" max="2799" width="9.140625" style="1"/>
    <col min="2800" max="2800" width="28.28515625" style="1" customWidth="1"/>
    <col min="2801" max="2812" width="10.28515625" style="1" customWidth="1"/>
    <col min="2813" max="3055" width="9.140625" style="1"/>
    <col min="3056" max="3056" width="28.28515625" style="1" customWidth="1"/>
    <col min="3057" max="3068" width="10.28515625" style="1" customWidth="1"/>
    <col min="3069" max="3311" width="9.140625" style="1"/>
    <col min="3312" max="3312" width="28.28515625" style="1" customWidth="1"/>
    <col min="3313" max="3324" width="10.28515625" style="1" customWidth="1"/>
    <col min="3325" max="3567" width="9.140625" style="1"/>
    <col min="3568" max="3568" width="28.28515625" style="1" customWidth="1"/>
    <col min="3569" max="3580" width="10.28515625" style="1" customWidth="1"/>
    <col min="3581" max="3823" width="9.140625" style="1"/>
    <col min="3824" max="3824" width="28.28515625" style="1" customWidth="1"/>
    <col min="3825" max="3836" width="10.28515625" style="1" customWidth="1"/>
    <col min="3837" max="4079" width="9.140625" style="1"/>
    <col min="4080" max="4080" width="28.28515625" style="1" customWidth="1"/>
    <col min="4081" max="4092" width="10.28515625" style="1" customWidth="1"/>
    <col min="4093" max="4335" width="9.140625" style="1"/>
    <col min="4336" max="4336" width="28.28515625" style="1" customWidth="1"/>
    <col min="4337" max="4348" width="10.28515625" style="1" customWidth="1"/>
    <col min="4349" max="4591" width="9.140625" style="1"/>
    <col min="4592" max="4592" width="28.28515625" style="1" customWidth="1"/>
    <col min="4593" max="4604" width="10.28515625" style="1" customWidth="1"/>
    <col min="4605" max="4847" width="9.140625" style="1"/>
    <col min="4848" max="4848" width="28.28515625" style="1" customWidth="1"/>
    <col min="4849" max="4860" width="10.28515625" style="1" customWidth="1"/>
    <col min="4861" max="5103" width="9.140625" style="1"/>
    <col min="5104" max="5104" width="28.28515625" style="1" customWidth="1"/>
    <col min="5105" max="5116" width="10.28515625" style="1" customWidth="1"/>
    <col min="5117" max="5359" width="9.140625" style="1"/>
    <col min="5360" max="5360" width="28.28515625" style="1" customWidth="1"/>
    <col min="5361" max="5372" width="10.28515625" style="1" customWidth="1"/>
    <col min="5373" max="5615" width="9.140625" style="1"/>
    <col min="5616" max="5616" width="28.28515625" style="1" customWidth="1"/>
    <col min="5617" max="5628" width="10.28515625" style="1" customWidth="1"/>
    <col min="5629" max="5871" width="9.140625" style="1"/>
    <col min="5872" max="5872" width="28.28515625" style="1" customWidth="1"/>
    <col min="5873" max="5884" width="10.28515625" style="1" customWidth="1"/>
    <col min="5885" max="6127" width="9.140625" style="1"/>
    <col min="6128" max="6128" width="28.28515625" style="1" customWidth="1"/>
    <col min="6129" max="6140" width="10.28515625" style="1" customWidth="1"/>
    <col min="6141" max="6383" width="9.140625" style="1"/>
    <col min="6384" max="6384" width="28.28515625" style="1" customWidth="1"/>
    <col min="6385" max="6396" width="10.28515625" style="1" customWidth="1"/>
    <col min="6397" max="6639" width="9.140625" style="1"/>
    <col min="6640" max="6640" width="28.28515625" style="1" customWidth="1"/>
    <col min="6641" max="6652" width="10.28515625" style="1" customWidth="1"/>
    <col min="6653" max="6895" width="9.140625" style="1"/>
    <col min="6896" max="6896" width="28.28515625" style="1" customWidth="1"/>
    <col min="6897" max="6908" width="10.28515625" style="1" customWidth="1"/>
    <col min="6909" max="7151" width="9.140625" style="1"/>
    <col min="7152" max="7152" width="28.28515625" style="1" customWidth="1"/>
    <col min="7153" max="7164" width="10.28515625" style="1" customWidth="1"/>
    <col min="7165" max="7407" width="9.140625" style="1"/>
    <col min="7408" max="7408" width="28.28515625" style="1" customWidth="1"/>
    <col min="7409" max="7420" width="10.28515625" style="1" customWidth="1"/>
    <col min="7421" max="7663" width="9.140625" style="1"/>
    <col min="7664" max="7664" width="28.28515625" style="1" customWidth="1"/>
    <col min="7665" max="7676" width="10.28515625" style="1" customWidth="1"/>
    <col min="7677" max="7919" width="9.140625" style="1"/>
    <col min="7920" max="7920" width="28.28515625" style="1" customWidth="1"/>
    <col min="7921" max="7932" width="10.28515625" style="1" customWidth="1"/>
    <col min="7933" max="8175" width="9.140625" style="1"/>
    <col min="8176" max="8176" width="28.28515625" style="1" customWidth="1"/>
    <col min="8177" max="8188" width="10.28515625" style="1" customWidth="1"/>
    <col min="8189" max="8431" width="9.140625" style="1"/>
    <col min="8432" max="8432" width="28.28515625" style="1" customWidth="1"/>
    <col min="8433" max="8444" width="10.28515625" style="1" customWidth="1"/>
    <col min="8445" max="8687" width="9.140625" style="1"/>
    <col min="8688" max="8688" width="28.28515625" style="1" customWidth="1"/>
    <col min="8689" max="8700" width="10.28515625" style="1" customWidth="1"/>
    <col min="8701" max="8943" width="9.140625" style="1"/>
    <col min="8944" max="8944" width="28.28515625" style="1" customWidth="1"/>
    <col min="8945" max="8956" width="10.28515625" style="1" customWidth="1"/>
    <col min="8957" max="9199" width="9.140625" style="1"/>
    <col min="9200" max="9200" width="28.28515625" style="1" customWidth="1"/>
    <col min="9201" max="9212" width="10.28515625" style="1" customWidth="1"/>
    <col min="9213" max="9455" width="9.140625" style="1"/>
    <col min="9456" max="9456" width="28.28515625" style="1" customWidth="1"/>
    <col min="9457" max="9468" width="10.28515625" style="1" customWidth="1"/>
    <col min="9469" max="9711" width="9.140625" style="1"/>
    <col min="9712" max="9712" width="28.28515625" style="1" customWidth="1"/>
    <col min="9713" max="9724" width="10.28515625" style="1" customWidth="1"/>
    <col min="9725" max="9967" width="9.140625" style="1"/>
    <col min="9968" max="9968" width="28.28515625" style="1" customWidth="1"/>
    <col min="9969" max="9980" width="10.28515625" style="1" customWidth="1"/>
    <col min="9981" max="10223" width="9.140625" style="1"/>
    <col min="10224" max="10224" width="28.28515625" style="1" customWidth="1"/>
    <col min="10225" max="10236" width="10.28515625" style="1" customWidth="1"/>
    <col min="10237" max="10479" width="9.140625" style="1"/>
    <col min="10480" max="10480" width="28.28515625" style="1" customWidth="1"/>
    <col min="10481" max="10492" width="10.28515625" style="1" customWidth="1"/>
    <col min="10493" max="10735" width="9.140625" style="1"/>
    <col min="10736" max="10736" width="28.28515625" style="1" customWidth="1"/>
    <col min="10737" max="10748" width="10.28515625" style="1" customWidth="1"/>
    <col min="10749" max="10991" width="9.140625" style="1"/>
    <col min="10992" max="10992" width="28.28515625" style="1" customWidth="1"/>
    <col min="10993" max="11004" width="10.28515625" style="1" customWidth="1"/>
    <col min="11005" max="11247" width="9.140625" style="1"/>
    <col min="11248" max="11248" width="28.28515625" style="1" customWidth="1"/>
    <col min="11249" max="11260" width="10.28515625" style="1" customWidth="1"/>
    <col min="11261" max="11503" width="9.140625" style="1"/>
    <col min="11504" max="11504" width="28.28515625" style="1" customWidth="1"/>
    <col min="11505" max="11516" width="10.28515625" style="1" customWidth="1"/>
    <col min="11517" max="11759" width="9.140625" style="1"/>
    <col min="11760" max="11760" width="28.28515625" style="1" customWidth="1"/>
    <col min="11761" max="11772" width="10.28515625" style="1" customWidth="1"/>
    <col min="11773" max="12015" width="9.140625" style="1"/>
    <col min="12016" max="12016" width="28.28515625" style="1" customWidth="1"/>
    <col min="12017" max="12028" width="10.28515625" style="1" customWidth="1"/>
    <col min="12029" max="12271" width="9.140625" style="1"/>
    <col min="12272" max="12272" width="28.28515625" style="1" customWidth="1"/>
    <col min="12273" max="12284" width="10.28515625" style="1" customWidth="1"/>
    <col min="12285" max="12527" width="9.140625" style="1"/>
    <col min="12528" max="12528" width="28.28515625" style="1" customWidth="1"/>
    <col min="12529" max="12540" width="10.28515625" style="1" customWidth="1"/>
    <col min="12541" max="12783" width="9.140625" style="1"/>
    <col min="12784" max="12784" width="28.28515625" style="1" customWidth="1"/>
    <col min="12785" max="12796" width="10.28515625" style="1" customWidth="1"/>
    <col min="12797" max="13039" width="9.140625" style="1"/>
    <col min="13040" max="13040" width="28.28515625" style="1" customWidth="1"/>
    <col min="13041" max="13052" width="10.28515625" style="1" customWidth="1"/>
    <col min="13053" max="13295" width="9.140625" style="1"/>
    <col min="13296" max="13296" width="28.28515625" style="1" customWidth="1"/>
    <col min="13297" max="13308" width="10.28515625" style="1" customWidth="1"/>
    <col min="13309" max="13551" width="9.140625" style="1"/>
    <col min="13552" max="13552" width="28.28515625" style="1" customWidth="1"/>
    <col min="13553" max="13564" width="10.28515625" style="1" customWidth="1"/>
    <col min="13565" max="13807" width="9.140625" style="1"/>
    <col min="13808" max="13808" width="28.28515625" style="1" customWidth="1"/>
    <col min="13809" max="13820" width="10.28515625" style="1" customWidth="1"/>
    <col min="13821" max="14063" width="9.140625" style="1"/>
    <col min="14064" max="14064" width="28.28515625" style="1" customWidth="1"/>
    <col min="14065" max="14076" width="10.28515625" style="1" customWidth="1"/>
    <col min="14077" max="14319" width="9.140625" style="1"/>
    <col min="14320" max="14320" width="28.28515625" style="1" customWidth="1"/>
    <col min="14321" max="14332" width="10.28515625" style="1" customWidth="1"/>
    <col min="14333" max="14575" width="9.140625" style="1"/>
    <col min="14576" max="14576" width="28.28515625" style="1" customWidth="1"/>
    <col min="14577" max="14588" width="10.28515625" style="1" customWidth="1"/>
    <col min="14589" max="14831" width="9.140625" style="1"/>
    <col min="14832" max="14832" width="28.28515625" style="1" customWidth="1"/>
    <col min="14833" max="14844" width="10.28515625" style="1" customWidth="1"/>
    <col min="14845" max="15087" width="9.140625" style="1"/>
    <col min="15088" max="15088" width="28.28515625" style="1" customWidth="1"/>
    <col min="15089" max="15100" width="10.28515625" style="1" customWidth="1"/>
    <col min="15101" max="15343" width="9.140625" style="1"/>
    <col min="15344" max="15344" width="28.28515625" style="1" customWidth="1"/>
    <col min="15345" max="15356" width="10.28515625" style="1" customWidth="1"/>
    <col min="15357" max="15599" width="9.140625" style="1"/>
    <col min="15600" max="15600" width="28.28515625" style="1" customWidth="1"/>
    <col min="15601" max="15612" width="10.28515625" style="1" customWidth="1"/>
    <col min="15613" max="15855" width="9.140625" style="1"/>
    <col min="15856" max="15856" width="28.28515625" style="1" customWidth="1"/>
    <col min="15857" max="15868" width="10.28515625" style="1" customWidth="1"/>
    <col min="15869" max="16111" width="9.140625" style="1"/>
    <col min="16112" max="16112" width="28.28515625" style="1" customWidth="1"/>
    <col min="16113" max="16124" width="10.28515625" style="1" customWidth="1"/>
    <col min="16125" max="16384" width="9.140625" style="1"/>
  </cols>
  <sheetData>
    <row r="1" spans="1:11" s="2" customFormat="1" ht="21" customHeight="1">
      <c r="A1" s="1045" t="s">
        <v>721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6" customHeight="1">
      <c r="A2" s="1091" t="s">
        <v>734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s="2" customFormat="1" ht="15" customHeight="1" thickBot="1">
      <c r="A3" s="14" t="s">
        <v>819</v>
      </c>
      <c r="B3" s="134"/>
      <c r="C3" s="134"/>
      <c r="D3" s="134"/>
      <c r="E3" s="134"/>
      <c r="F3" s="134"/>
      <c r="G3" s="134"/>
      <c r="H3" s="134"/>
      <c r="I3" s="134"/>
      <c r="J3" s="134"/>
      <c r="K3" s="46" t="s">
        <v>820</v>
      </c>
    </row>
    <row r="4" spans="1:11" ht="16.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ht="11.25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ht="15.75" customHeight="1">
      <c r="A6" s="1045"/>
      <c r="B6" s="463" t="s">
        <v>235</v>
      </c>
      <c r="C6" s="463" t="s">
        <v>267</v>
      </c>
      <c r="D6" s="464" t="s">
        <v>241</v>
      </c>
      <c r="E6" s="463" t="s">
        <v>235</v>
      </c>
      <c r="F6" s="463" t="s">
        <v>267</v>
      </c>
      <c r="G6" s="464" t="s">
        <v>241</v>
      </c>
      <c r="H6" s="463" t="s">
        <v>235</v>
      </c>
      <c r="I6" s="463" t="s">
        <v>267</v>
      </c>
      <c r="J6" s="464" t="s">
        <v>241</v>
      </c>
      <c r="K6" s="1068"/>
    </row>
    <row r="7" spans="1:11" ht="15.75" customHeight="1" thickBot="1">
      <c r="A7" s="1046"/>
      <c r="B7" s="465" t="s">
        <v>238</v>
      </c>
      <c r="C7" s="465" t="s">
        <v>239</v>
      </c>
      <c r="D7" s="465" t="s">
        <v>240</v>
      </c>
      <c r="E7" s="465" t="s">
        <v>238</v>
      </c>
      <c r="F7" s="465" t="s">
        <v>239</v>
      </c>
      <c r="G7" s="465" t="s">
        <v>240</v>
      </c>
      <c r="H7" s="465" t="s">
        <v>238</v>
      </c>
      <c r="I7" s="465" t="s">
        <v>239</v>
      </c>
      <c r="J7" s="465" t="s">
        <v>240</v>
      </c>
      <c r="K7" s="1069"/>
    </row>
    <row r="8" spans="1:11" ht="17.25" customHeight="1">
      <c r="A8" s="133" t="s">
        <v>9</v>
      </c>
      <c r="D8" s="29"/>
      <c r="E8" s="29"/>
      <c r="F8" s="29"/>
      <c r="G8" s="29"/>
      <c r="H8" s="29"/>
      <c r="I8" s="29"/>
      <c r="J8" s="29"/>
      <c r="K8" s="140" t="s">
        <v>164</v>
      </c>
    </row>
    <row r="9" spans="1:11" ht="15.75" customHeight="1">
      <c r="A9" s="399" t="s">
        <v>16</v>
      </c>
      <c r="B9" s="492">
        <v>13</v>
      </c>
      <c r="C9" s="492">
        <v>18</v>
      </c>
      <c r="D9" s="492">
        <v>31</v>
      </c>
      <c r="E9" s="492">
        <v>0</v>
      </c>
      <c r="F9" s="492">
        <v>0</v>
      </c>
      <c r="G9" s="492">
        <v>0</v>
      </c>
      <c r="H9" s="492">
        <f>E9+B9</f>
        <v>13</v>
      </c>
      <c r="I9" s="492">
        <f>F9+C9</f>
        <v>18</v>
      </c>
      <c r="J9" s="492">
        <f>G9+D9</f>
        <v>31</v>
      </c>
      <c r="K9" s="320" t="s">
        <v>172</v>
      </c>
    </row>
    <row r="10" spans="1:11" ht="20.25" customHeight="1">
      <c r="A10" s="399" t="s">
        <v>17</v>
      </c>
      <c r="B10" s="492">
        <v>18</v>
      </c>
      <c r="C10" s="492">
        <v>22</v>
      </c>
      <c r="D10" s="492">
        <v>40</v>
      </c>
      <c r="E10" s="492">
        <v>0</v>
      </c>
      <c r="F10" s="492">
        <v>0</v>
      </c>
      <c r="G10" s="492">
        <v>0</v>
      </c>
      <c r="H10" s="492">
        <f t="shared" ref="H10:H24" si="0">E10+B10</f>
        <v>18</v>
      </c>
      <c r="I10" s="492">
        <f t="shared" ref="I10:I24" si="1">F10+C10</f>
        <v>22</v>
      </c>
      <c r="J10" s="492">
        <f t="shared" ref="J10:J24" si="2">G10+D10</f>
        <v>40</v>
      </c>
      <c r="K10" s="320" t="s">
        <v>144</v>
      </c>
    </row>
    <row r="11" spans="1:11" ht="17.25" customHeight="1">
      <c r="A11" s="399" t="s">
        <v>18</v>
      </c>
      <c r="B11" s="492">
        <v>7</v>
      </c>
      <c r="C11" s="492">
        <v>15</v>
      </c>
      <c r="D11" s="492">
        <v>22</v>
      </c>
      <c r="E11" s="492">
        <v>0</v>
      </c>
      <c r="F11" s="492">
        <v>0</v>
      </c>
      <c r="G11" s="492">
        <v>0</v>
      </c>
      <c r="H11" s="492">
        <f>E11+B11</f>
        <v>7</v>
      </c>
      <c r="I11" s="492">
        <f>F11+C11</f>
        <v>15</v>
      </c>
      <c r="J11" s="492">
        <f>G11+D11</f>
        <v>22</v>
      </c>
      <c r="K11" s="320"/>
    </row>
    <row r="12" spans="1:11" ht="15.75" customHeight="1">
      <c r="A12" s="399" t="s">
        <v>19</v>
      </c>
      <c r="B12" s="492">
        <v>4</v>
      </c>
      <c r="C12" s="492">
        <v>26</v>
      </c>
      <c r="D12" s="492">
        <v>30</v>
      </c>
      <c r="E12" s="492">
        <v>0</v>
      </c>
      <c r="F12" s="492">
        <v>0</v>
      </c>
      <c r="G12" s="492">
        <v>0</v>
      </c>
      <c r="H12" s="492">
        <f t="shared" si="0"/>
        <v>4</v>
      </c>
      <c r="I12" s="492">
        <f t="shared" si="1"/>
        <v>26</v>
      </c>
      <c r="J12" s="492">
        <f t="shared" si="2"/>
        <v>30</v>
      </c>
      <c r="K12" s="320" t="s">
        <v>146</v>
      </c>
    </row>
    <row r="13" spans="1:11" ht="20.25" customHeight="1">
      <c r="A13" s="399" t="s">
        <v>20</v>
      </c>
      <c r="B13" s="492">
        <v>51</v>
      </c>
      <c r="C13" s="492">
        <v>71</v>
      </c>
      <c r="D13" s="492">
        <v>122</v>
      </c>
      <c r="E13" s="492">
        <v>0</v>
      </c>
      <c r="F13" s="492">
        <v>0</v>
      </c>
      <c r="G13" s="492">
        <v>0</v>
      </c>
      <c r="H13" s="492">
        <f t="shared" si="0"/>
        <v>51</v>
      </c>
      <c r="I13" s="492">
        <f t="shared" si="1"/>
        <v>71</v>
      </c>
      <c r="J13" s="492">
        <f t="shared" si="2"/>
        <v>122</v>
      </c>
      <c r="K13" s="320" t="s">
        <v>147</v>
      </c>
    </row>
    <row r="14" spans="1:11" ht="20.25" customHeight="1">
      <c r="A14" s="399" t="s">
        <v>21</v>
      </c>
      <c r="B14" s="492">
        <v>90</v>
      </c>
      <c r="C14" s="492">
        <v>83</v>
      </c>
      <c r="D14" s="492">
        <v>173</v>
      </c>
      <c r="E14" s="492">
        <v>0</v>
      </c>
      <c r="F14" s="492">
        <v>0</v>
      </c>
      <c r="G14" s="492">
        <v>0</v>
      </c>
      <c r="H14" s="492">
        <f t="shared" si="0"/>
        <v>90</v>
      </c>
      <c r="I14" s="492">
        <f t="shared" si="1"/>
        <v>83</v>
      </c>
      <c r="J14" s="492">
        <f t="shared" si="2"/>
        <v>173</v>
      </c>
      <c r="K14" s="320" t="s">
        <v>149</v>
      </c>
    </row>
    <row r="15" spans="1:11" ht="17.25" customHeight="1">
      <c r="A15" s="399" t="s">
        <v>471</v>
      </c>
      <c r="B15" s="492">
        <v>20</v>
      </c>
      <c r="C15" s="492">
        <v>20</v>
      </c>
      <c r="D15" s="492">
        <v>40</v>
      </c>
      <c r="E15" s="492">
        <v>0</v>
      </c>
      <c r="F15" s="492">
        <v>0</v>
      </c>
      <c r="G15" s="492">
        <v>0</v>
      </c>
      <c r="H15" s="492">
        <f t="shared" si="0"/>
        <v>20</v>
      </c>
      <c r="I15" s="492">
        <f t="shared" si="1"/>
        <v>20</v>
      </c>
      <c r="J15" s="492">
        <f t="shared" si="2"/>
        <v>40</v>
      </c>
      <c r="K15" s="377" t="s">
        <v>150</v>
      </c>
    </row>
    <row r="16" spans="1:11" ht="20.25" customHeight="1">
      <c r="A16" s="399" t="s">
        <v>295</v>
      </c>
      <c r="B16" s="492">
        <v>55</v>
      </c>
      <c r="C16" s="492">
        <v>125</v>
      </c>
      <c r="D16" s="492">
        <v>180</v>
      </c>
      <c r="E16" s="492">
        <v>0</v>
      </c>
      <c r="F16" s="492">
        <v>0</v>
      </c>
      <c r="G16" s="492">
        <v>0</v>
      </c>
      <c r="H16" s="492">
        <f t="shared" si="0"/>
        <v>55</v>
      </c>
      <c r="I16" s="492">
        <f t="shared" si="1"/>
        <v>125</v>
      </c>
      <c r="J16" s="492">
        <f t="shared" si="2"/>
        <v>180</v>
      </c>
      <c r="K16" s="367" t="s">
        <v>151</v>
      </c>
    </row>
    <row r="17" spans="1:11" ht="20.25" customHeight="1">
      <c r="A17" s="399" t="s">
        <v>24</v>
      </c>
      <c r="B17" s="492">
        <v>144</v>
      </c>
      <c r="C17" s="492">
        <v>62</v>
      </c>
      <c r="D17" s="492">
        <v>206</v>
      </c>
      <c r="E17" s="492">
        <v>0</v>
      </c>
      <c r="F17" s="492">
        <v>0</v>
      </c>
      <c r="G17" s="492">
        <v>0</v>
      </c>
      <c r="H17" s="492">
        <f>E17+B17</f>
        <v>144</v>
      </c>
      <c r="I17" s="492">
        <f>F17+C17</f>
        <v>62</v>
      </c>
      <c r="J17" s="492">
        <f>G17+D17</f>
        <v>206</v>
      </c>
      <c r="K17" s="320" t="s">
        <v>166</v>
      </c>
    </row>
    <row r="18" spans="1:11" ht="20.25" customHeight="1">
      <c r="A18" s="399" t="s">
        <v>307</v>
      </c>
      <c r="B18" s="492">
        <v>191</v>
      </c>
      <c r="C18" s="492">
        <v>321</v>
      </c>
      <c r="D18" s="492">
        <v>512</v>
      </c>
      <c r="E18" s="492">
        <v>0</v>
      </c>
      <c r="F18" s="492">
        <v>0</v>
      </c>
      <c r="G18" s="492">
        <v>0</v>
      </c>
      <c r="H18" s="492">
        <f t="shared" si="0"/>
        <v>191</v>
      </c>
      <c r="I18" s="492">
        <f t="shared" si="1"/>
        <v>321</v>
      </c>
      <c r="J18" s="492">
        <f t="shared" si="2"/>
        <v>512</v>
      </c>
      <c r="K18" s="320" t="s">
        <v>294</v>
      </c>
    </row>
    <row r="19" spans="1:11" ht="20.25" customHeight="1">
      <c r="A19" s="399" t="s">
        <v>54</v>
      </c>
      <c r="B19" s="492">
        <v>45</v>
      </c>
      <c r="C19" s="492">
        <v>68</v>
      </c>
      <c r="D19" s="492">
        <v>113</v>
      </c>
      <c r="E19" s="492">
        <v>0</v>
      </c>
      <c r="F19" s="492">
        <v>0</v>
      </c>
      <c r="G19" s="492">
        <v>0</v>
      </c>
      <c r="H19" s="492">
        <f t="shared" si="0"/>
        <v>45</v>
      </c>
      <c r="I19" s="492">
        <f t="shared" si="1"/>
        <v>68</v>
      </c>
      <c r="J19" s="492">
        <f t="shared" si="2"/>
        <v>113</v>
      </c>
      <c r="K19" s="320" t="s">
        <v>292</v>
      </c>
    </row>
    <row r="20" spans="1:11" ht="20.25" customHeight="1">
      <c r="A20" s="399" t="s">
        <v>308</v>
      </c>
      <c r="B20" s="492">
        <v>152</v>
      </c>
      <c r="C20" s="492">
        <v>197</v>
      </c>
      <c r="D20" s="492">
        <v>349</v>
      </c>
      <c r="E20" s="492">
        <v>0</v>
      </c>
      <c r="F20" s="492">
        <v>0</v>
      </c>
      <c r="G20" s="492">
        <v>0</v>
      </c>
      <c r="H20" s="492">
        <f t="shared" si="0"/>
        <v>152</v>
      </c>
      <c r="I20" s="492">
        <f t="shared" si="1"/>
        <v>197</v>
      </c>
      <c r="J20" s="492">
        <f t="shared" si="2"/>
        <v>349</v>
      </c>
      <c r="K20" s="320" t="s">
        <v>190</v>
      </c>
    </row>
    <row r="21" spans="1:11" ht="15.75" customHeight="1">
      <c r="A21" s="399" t="s">
        <v>277</v>
      </c>
      <c r="B21" s="492">
        <v>50</v>
      </c>
      <c r="C21" s="492">
        <v>21</v>
      </c>
      <c r="D21" s="492">
        <v>71</v>
      </c>
      <c r="E21" s="492">
        <v>0</v>
      </c>
      <c r="F21" s="492">
        <v>0</v>
      </c>
      <c r="G21" s="492">
        <v>0</v>
      </c>
      <c r="H21" s="492">
        <f t="shared" ref="H21:J22" si="3">E21+B21</f>
        <v>50</v>
      </c>
      <c r="I21" s="492">
        <f t="shared" si="3"/>
        <v>21</v>
      </c>
      <c r="J21" s="492">
        <f t="shared" si="3"/>
        <v>71</v>
      </c>
      <c r="K21" s="320" t="s">
        <v>278</v>
      </c>
    </row>
    <row r="22" spans="1:11" ht="20.25" customHeight="1">
      <c r="A22" s="399" t="s">
        <v>25</v>
      </c>
      <c r="B22" s="492">
        <v>76</v>
      </c>
      <c r="C22" s="492">
        <v>54</v>
      </c>
      <c r="D22" s="492">
        <v>130</v>
      </c>
      <c r="E22" s="492">
        <v>0</v>
      </c>
      <c r="F22" s="492">
        <v>0</v>
      </c>
      <c r="G22" s="492">
        <v>0</v>
      </c>
      <c r="H22" s="492">
        <f t="shared" si="3"/>
        <v>76</v>
      </c>
      <c r="I22" s="492">
        <f t="shared" si="3"/>
        <v>54</v>
      </c>
      <c r="J22" s="492">
        <f t="shared" si="3"/>
        <v>130</v>
      </c>
      <c r="K22" s="320" t="s">
        <v>274</v>
      </c>
    </row>
    <row r="23" spans="1:11" ht="20.25" customHeight="1">
      <c r="A23" s="399" t="s">
        <v>259</v>
      </c>
      <c r="B23" s="492">
        <v>65</v>
      </c>
      <c r="C23" s="492">
        <v>35</v>
      </c>
      <c r="D23" s="492">
        <v>100</v>
      </c>
      <c r="E23" s="492">
        <v>0</v>
      </c>
      <c r="F23" s="492">
        <v>0</v>
      </c>
      <c r="G23" s="492">
        <v>0</v>
      </c>
      <c r="H23" s="492">
        <f t="shared" si="0"/>
        <v>65</v>
      </c>
      <c r="I23" s="492">
        <f t="shared" si="1"/>
        <v>35</v>
      </c>
      <c r="J23" s="492">
        <f t="shared" si="2"/>
        <v>100</v>
      </c>
      <c r="K23" s="320" t="s">
        <v>157</v>
      </c>
    </row>
    <row r="24" spans="1:11" ht="20.25" customHeight="1">
      <c r="A24" s="399" t="s">
        <v>11</v>
      </c>
      <c r="B24" s="492">
        <f>SUM(B9:B23)</f>
        <v>981</v>
      </c>
      <c r="C24" s="492">
        <f>SUM(C9:C23)</f>
        <v>1138</v>
      </c>
      <c r="D24" s="492">
        <f>SUM(D9:D23)</f>
        <v>2119</v>
      </c>
      <c r="E24" s="492">
        <v>0</v>
      </c>
      <c r="F24" s="492">
        <v>0</v>
      </c>
      <c r="G24" s="492">
        <v>0</v>
      </c>
      <c r="H24" s="492">
        <f t="shared" si="0"/>
        <v>981</v>
      </c>
      <c r="I24" s="492">
        <f t="shared" si="1"/>
        <v>1138</v>
      </c>
      <c r="J24" s="492">
        <f t="shared" si="2"/>
        <v>2119</v>
      </c>
      <c r="K24" s="320" t="s">
        <v>161</v>
      </c>
    </row>
    <row r="25" spans="1:11" ht="17.25" customHeight="1">
      <c r="A25" s="399" t="s">
        <v>12</v>
      </c>
      <c r="B25" s="399"/>
      <c r="C25" s="399"/>
      <c r="D25" s="399"/>
      <c r="E25" s="399"/>
      <c r="F25" s="399"/>
      <c r="G25" s="399"/>
      <c r="H25" s="399"/>
      <c r="I25" s="399"/>
      <c r="J25" s="399"/>
      <c r="K25" s="320" t="s">
        <v>170</v>
      </c>
    </row>
    <row r="26" spans="1:11" ht="18" customHeight="1">
      <c r="A26" s="399" t="s">
        <v>295</v>
      </c>
      <c r="B26" s="492">
        <v>49</v>
      </c>
      <c r="C26" s="492">
        <v>47</v>
      </c>
      <c r="D26" s="492">
        <v>96</v>
      </c>
      <c r="E26" s="492">
        <v>0</v>
      </c>
      <c r="F26" s="492">
        <v>0</v>
      </c>
      <c r="G26" s="492">
        <v>0</v>
      </c>
      <c r="H26" s="492">
        <f t="shared" ref="H26:J32" si="4">E26+B26</f>
        <v>49</v>
      </c>
      <c r="I26" s="492">
        <f t="shared" si="4"/>
        <v>47</v>
      </c>
      <c r="J26" s="492">
        <f t="shared" si="4"/>
        <v>96</v>
      </c>
      <c r="K26" s="320" t="s">
        <v>151</v>
      </c>
    </row>
    <row r="27" spans="1:11" ht="19.5" customHeight="1">
      <c r="A27" s="399" t="s">
        <v>24</v>
      </c>
      <c r="B27" s="492">
        <v>87</v>
      </c>
      <c r="C27" s="492">
        <v>57</v>
      </c>
      <c r="D27" s="492">
        <v>144</v>
      </c>
      <c r="E27" s="492">
        <v>0</v>
      </c>
      <c r="F27" s="492">
        <v>0</v>
      </c>
      <c r="G27" s="492">
        <v>0</v>
      </c>
      <c r="H27" s="492">
        <f t="shared" si="4"/>
        <v>87</v>
      </c>
      <c r="I27" s="492">
        <f t="shared" si="4"/>
        <v>57</v>
      </c>
      <c r="J27" s="492">
        <f t="shared" si="4"/>
        <v>144</v>
      </c>
      <c r="K27" s="367" t="s">
        <v>166</v>
      </c>
    </row>
    <row r="28" spans="1:11" ht="19.5" customHeight="1">
      <c r="A28" s="399" t="s">
        <v>307</v>
      </c>
      <c r="B28" s="492">
        <v>24</v>
      </c>
      <c r="C28" s="492">
        <v>38</v>
      </c>
      <c r="D28" s="492">
        <v>62</v>
      </c>
      <c r="E28" s="492">
        <v>0</v>
      </c>
      <c r="F28" s="492">
        <v>0</v>
      </c>
      <c r="G28" s="492">
        <v>0</v>
      </c>
      <c r="H28" s="492">
        <f t="shared" si="4"/>
        <v>24</v>
      </c>
      <c r="I28" s="492">
        <f t="shared" si="4"/>
        <v>38</v>
      </c>
      <c r="J28" s="492">
        <f t="shared" si="4"/>
        <v>62</v>
      </c>
      <c r="K28" s="377" t="s">
        <v>294</v>
      </c>
    </row>
    <row r="29" spans="1:11" ht="20.25" customHeight="1">
      <c r="A29" s="399" t="s">
        <v>308</v>
      </c>
      <c r="B29" s="492">
        <v>3</v>
      </c>
      <c r="C29" s="492">
        <v>11</v>
      </c>
      <c r="D29" s="492">
        <v>14</v>
      </c>
      <c r="E29" s="492">
        <v>0</v>
      </c>
      <c r="F29" s="492">
        <v>0</v>
      </c>
      <c r="G29" s="492">
        <v>0</v>
      </c>
      <c r="H29" s="492">
        <f t="shared" si="4"/>
        <v>3</v>
      </c>
      <c r="I29" s="492">
        <f t="shared" si="4"/>
        <v>11</v>
      </c>
      <c r="J29" s="492">
        <f t="shared" si="4"/>
        <v>14</v>
      </c>
      <c r="K29" s="320" t="s">
        <v>190</v>
      </c>
    </row>
    <row r="30" spans="1:11" ht="15" customHeight="1">
      <c r="A30" s="399" t="s">
        <v>259</v>
      </c>
      <c r="B30" s="492">
        <v>62</v>
      </c>
      <c r="C30" s="492">
        <v>22</v>
      </c>
      <c r="D30" s="492">
        <v>84</v>
      </c>
      <c r="E30" s="492">
        <v>0</v>
      </c>
      <c r="F30" s="492">
        <v>0</v>
      </c>
      <c r="G30" s="492">
        <v>0</v>
      </c>
      <c r="H30" s="492">
        <f t="shared" si="4"/>
        <v>62</v>
      </c>
      <c r="I30" s="492">
        <f t="shared" si="4"/>
        <v>22</v>
      </c>
      <c r="J30" s="492">
        <f t="shared" si="4"/>
        <v>84</v>
      </c>
      <c r="K30" s="320" t="s">
        <v>157</v>
      </c>
    </row>
    <row r="31" spans="1:11" ht="17.25" customHeight="1" thickBot="1">
      <c r="A31" s="70" t="s">
        <v>121</v>
      </c>
      <c r="B31" s="500">
        <f>SUM(B26:B30)</f>
        <v>225</v>
      </c>
      <c r="C31" s="500">
        <f>SUM(C26:C30)</f>
        <v>175</v>
      </c>
      <c r="D31" s="500">
        <f>SUM(D26:D30)</f>
        <v>400</v>
      </c>
      <c r="E31" s="492">
        <v>0</v>
      </c>
      <c r="F31" s="492">
        <v>0</v>
      </c>
      <c r="G31" s="492">
        <v>0</v>
      </c>
      <c r="H31" s="492">
        <f t="shared" si="4"/>
        <v>225</v>
      </c>
      <c r="I31" s="492">
        <f t="shared" si="4"/>
        <v>175</v>
      </c>
      <c r="J31" s="492">
        <f t="shared" si="4"/>
        <v>400</v>
      </c>
      <c r="K31" s="67" t="s">
        <v>309</v>
      </c>
    </row>
    <row r="32" spans="1:11" ht="15.75" customHeight="1" thickBot="1">
      <c r="A32" s="25" t="s">
        <v>78</v>
      </c>
      <c r="B32" s="480">
        <f>SUM(B31,B24)</f>
        <v>1206</v>
      </c>
      <c r="C32" s="480">
        <f>SUM(C31,C24)</f>
        <v>1313</v>
      </c>
      <c r="D32" s="480">
        <f>SUM(D31,D24)</f>
        <v>2519</v>
      </c>
      <c r="E32" s="480">
        <v>0</v>
      </c>
      <c r="F32" s="480">
        <v>0</v>
      </c>
      <c r="G32" s="480">
        <v>0</v>
      </c>
      <c r="H32" s="480">
        <f t="shared" si="4"/>
        <v>1206</v>
      </c>
      <c r="I32" s="480">
        <f t="shared" si="4"/>
        <v>1313</v>
      </c>
      <c r="J32" s="480">
        <f t="shared" si="4"/>
        <v>2519</v>
      </c>
      <c r="K32" s="301" t="s">
        <v>512</v>
      </c>
    </row>
    <row r="33" spans="1:10" ht="16.5" thickTop="1">
      <c r="A33" s="4"/>
      <c r="B33" s="5"/>
      <c r="C33" s="5"/>
      <c r="D33" s="5"/>
      <c r="E33" s="5"/>
      <c r="F33" s="5"/>
      <c r="G33" s="5"/>
      <c r="H33" s="5"/>
      <c r="I33" s="5"/>
      <c r="J33" s="5"/>
    </row>
    <row r="34" spans="1:10" ht="15.7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0" ht="15.75">
      <c r="A35" s="4"/>
      <c r="B35" s="3"/>
      <c r="C35" s="3"/>
      <c r="D35" s="3"/>
      <c r="E35" s="3"/>
      <c r="F35" s="3"/>
      <c r="G35" s="3"/>
      <c r="H35" s="3"/>
      <c r="I35" s="3"/>
      <c r="J35" s="3"/>
    </row>
    <row r="36" spans="1:10" ht="15.75">
      <c r="A36" s="4"/>
      <c r="B36" s="3"/>
      <c r="C36" s="3"/>
      <c r="D36" s="3"/>
      <c r="E36" s="3"/>
      <c r="F36" s="3"/>
      <c r="G36" s="3"/>
      <c r="H36" s="3"/>
      <c r="I36" s="3"/>
      <c r="J36" s="3"/>
    </row>
    <row r="37" spans="1:10" ht="15.75">
      <c r="A37" s="4"/>
    </row>
    <row r="38" spans="1:10" ht="15.75">
      <c r="A38" s="4"/>
    </row>
    <row r="39" spans="1:10" ht="15.75">
      <c r="A39" s="4"/>
    </row>
    <row r="40" spans="1:10" ht="15.75">
      <c r="A40" s="4"/>
    </row>
    <row r="41" spans="1:10" ht="15.75">
      <c r="A41" s="4"/>
    </row>
    <row r="42" spans="1:10" ht="15.75">
      <c r="A42" s="4"/>
    </row>
    <row r="43" spans="1:10" ht="15.75">
      <c r="A43" s="4"/>
    </row>
    <row r="44" spans="1:10" ht="15.75">
      <c r="A44" s="4"/>
    </row>
    <row r="45" spans="1:10" ht="15.75">
      <c r="A45" s="4"/>
    </row>
    <row r="46" spans="1:10" ht="15.75">
      <c r="A46" s="4"/>
    </row>
    <row r="47" spans="1:10" ht="15.75">
      <c r="A47" s="4"/>
    </row>
    <row r="48" spans="1:10" ht="15.75">
      <c r="A48" s="4"/>
    </row>
    <row r="49" spans="1:1" ht="15.75">
      <c r="A49" s="4"/>
    </row>
    <row r="50" spans="1:1" ht="15.75">
      <c r="A50" s="4"/>
    </row>
    <row r="51" spans="1:1" ht="15.75">
      <c r="A51" s="4"/>
    </row>
    <row r="52" spans="1:1" ht="15.75">
      <c r="A52" s="4"/>
    </row>
    <row r="53" spans="1:1" ht="15.75">
      <c r="A53" s="4"/>
    </row>
    <row r="54" spans="1:1" ht="15.75">
      <c r="A54" s="4"/>
    </row>
    <row r="55" spans="1:1" ht="15.75">
      <c r="A55" s="4"/>
    </row>
    <row r="56" spans="1:1" ht="15.75">
      <c r="A56" s="4"/>
    </row>
    <row r="57" spans="1:1" ht="15.75">
      <c r="A57" s="4"/>
    </row>
    <row r="58" spans="1:1" ht="15.75">
      <c r="A58" s="4"/>
    </row>
    <row r="59" spans="1:1" ht="15.75">
      <c r="A59" s="4"/>
    </row>
    <row r="60" spans="1:1" ht="15.75">
      <c r="A60" s="4"/>
    </row>
    <row r="61" spans="1:1" ht="15.75">
      <c r="A61" s="4"/>
    </row>
    <row r="62" spans="1:1" ht="15.75">
      <c r="A62" s="4"/>
    </row>
    <row r="63" spans="1:1" ht="15.75">
      <c r="A63" s="4"/>
    </row>
    <row r="64" spans="1:1" ht="15.75">
      <c r="A64" s="4"/>
    </row>
    <row r="65" spans="1:1" ht="15.75">
      <c r="A65" s="4"/>
    </row>
    <row r="66" spans="1:1" ht="15.75">
      <c r="A66" s="4"/>
    </row>
    <row r="67" spans="1:1" ht="15.75">
      <c r="A67" s="4"/>
    </row>
    <row r="68" spans="1:1" ht="15.75">
      <c r="A68" s="4"/>
    </row>
    <row r="69" spans="1:1" ht="15.75">
      <c r="A69" s="4"/>
    </row>
    <row r="70" spans="1:1" ht="15.75">
      <c r="A70" s="4"/>
    </row>
    <row r="71" spans="1:1" ht="15.75">
      <c r="A71" s="4"/>
    </row>
    <row r="72" spans="1:1" ht="15.75">
      <c r="A72" s="4"/>
    </row>
    <row r="73" spans="1:1" ht="15.75">
      <c r="A73" s="4"/>
    </row>
    <row r="74" spans="1:1" ht="15.75">
      <c r="A74" s="4"/>
    </row>
    <row r="75" spans="1:1" ht="15.75">
      <c r="A75" s="4"/>
    </row>
    <row r="76" spans="1:1" ht="15.75">
      <c r="A76" s="4"/>
    </row>
    <row r="77" spans="1:1" ht="15.75">
      <c r="A77" s="4"/>
    </row>
    <row r="78" spans="1:1" ht="15.75">
      <c r="A78" s="4"/>
    </row>
    <row r="79" spans="1:1" ht="15.75">
      <c r="A79" s="4"/>
    </row>
    <row r="80" spans="1:1" ht="15.75">
      <c r="A80" s="4"/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9900"/>
  </sheetPr>
  <dimension ref="A1:K29"/>
  <sheetViews>
    <sheetView rightToLeft="1" view="pageBreakPreview" zoomScale="80" zoomScaleNormal="60" zoomScaleSheetLayoutView="80" workbookViewId="0">
      <selection activeCell="N24" sqref="N24"/>
    </sheetView>
  </sheetViews>
  <sheetFormatPr defaultRowHeight="12.75"/>
  <cols>
    <col min="1" max="1" width="30.7109375" style="1" customWidth="1"/>
    <col min="2" max="2" width="10.28515625" style="1" customWidth="1"/>
    <col min="3" max="3" width="10.140625" style="1" customWidth="1"/>
    <col min="4" max="4" width="10.42578125" style="1" customWidth="1"/>
    <col min="5" max="5" width="10" style="1" customWidth="1"/>
    <col min="6" max="6" width="9.7109375" style="1" customWidth="1"/>
    <col min="7" max="7" width="9.28515625" style="1" customWidth="1"/>
    <col min="8" max="8" width="10" style="1" customWidth="1"/>
    <col min="9" max="9" width="10.28515625" style="1" customWidth="1"/>
    <col min="10" max="10" width="9.5703125" style="1" customWidth="1"/>
    <col min="11" max="11" width="42.140625" style="1" customWidth="1"/>
    <col min="12" max="219" width="9.140625" style="1"/>
    <col min="220" max="220" width="25.28515625" style="1" customWidth="1"/>
    <col min="221" max="223" width="10.28515625" style="1" customWidth="1"/>
    <col min="224" max="224" width="9.85546875" style="1" customWidth="1"/>
    <col min="225" max="232" width="10.28515625" style="1" customWidth="1"/>
    <col min="233" max="475" width="9.140625" style="1"/>
    <col min="476" max="476" width="25.28515625" style="1" customWidth="1"/>
    <col min="477" max="479" width="10.28515625" style="1" customWidth="1"/>
    <col min="480" max="480" width="9.85546875" style="1" customWidth="1"/>
    <col min="481" max="488" width="10.28515625" style="1" customWidth="1"/>
    <col min="489" max="731" width="9.140625" style="1"/>
    <col min="732" max="732" width="25.28515625" style="1" customWidth="1"/>
    <col min="733" max="735" width="10.28515625" style="1" customWidth="1"/>
    <col min="736" max="736" width="9.85546875" style="1" customWidth="1"/>
    <col min="737" max="744" width="10.28515625" style="1" customWidth="1"/>
    <col min="745" max="987" width="9.140625" style="1"/>
    <col min="988" max="988" width="25.28515625" style="1" customWidth="1"/>
    <col min="989" max="991" width="10.28515625" style="1" customWidth="1"/>
    <col min="992" max="992" width="9.85546875" style="1" customWidth="1"/>
    <col min="993" max="1000" width="10.28515625" style="1" customWidth="1"/>
    <col min="1001" max="1243" width="9.140625" style="1"/>
    <col min="1244" max="1244" width="25.28515625" style="1" customWidth="1"/>
    <col min="1245" max="1247" width="10.28515625" style="1" customWidth="1"/>
    <col min="1248" max="1248" width="9.85546875" style="1" customWidth="1"/>
    <col min="1249" max="1256" width="10.28515625" style="1" customWidth="1"/>
    <col min="1257" max="1499" width="9.140625" style="1"/>
    <col min="1500" max="1500" width="25.28515625" style="1" customWidth="1"/>
    <col min="1501" max="1503" width="10.28515625" style="1" customWidth="1"/>
    <col min="1504" max="1504" width="9.85546875" style="1" customWidth="1"/>
    <col min="1505" max="1512" width="10.28515625" style="1" customWidth="1"/>
    <col min="1513" max="1755" width="9.140625" style="1"/>
    <col min="1756" max="1756" width="25.28515625" style="1" customWidth="1"/>
    <col min="1757" max="1759" width="10.28515625" style="1" customWidth="1"/>
    <col min="1760" max="1760" width="9.85546875" style="1" customWidth="1"/>
    <col min="1761" max="1768" width="10.28515625" style="1" customWidth="1"/>
    <col min="1769" max="2011" width="9.140625" style="1"/>
    <col min="2012" max="2012" width="25.28515625" style="1" customWidth="1"/>
    <col min="2013" max="2015" width="10.28515625" style="1" customWidth="1"/>
    <col min="2016" max="2016" width="9.85546875" style="1" customWidth="1"/>
    <col min="2017" max="2024" width="10.28515625" style="1" customWidth="1"/>
    <col min="2025" max="2267" width="9.140625" style="1"/>
    <col min="2268" max="2268" width="25.28515625" style="1" customWidth="1"/>
    <col min="2269" max="2271" width="10.28515625" style="1" customWidth="1"/>
    <col min="2272" max="2272" width="9.85546875" style="1" customWidth="1"/>
    <col min="2273" max="2280" width="10.28515625" style="1" customWidth="1"/>
    <col min="2281" max="2523" width="9.140625" style="1"/>
    <col min="2524" max="2524" width="25.28515625" style="1" customWidth="1"/>
    <col min="2525" max="2527" width="10.28515625" style="1" customWidth="1"/>
    <col min="2528" max="2528" width="9.85546875" style="1" customWidth="1"/>
    <col min="2529" max="2536" width="10.28515625" style="1" customWidth="1"/>
    <col min="2537" max="2779" width="9.140625" style="1"/>
    <col min="2780" max="2780" width="25.28515625" style="1" customWidth="1"/>
    <col min="2781" max="2783" width="10.28515625" style="1" customWidth="1"/>
    <col min="2784" max="2784" width="9.85546875" style="1" customWidth="1"/>
    <col min="2785" max="2792" width="10.28515625" style="1" customWidth="1"/>
    <col min="2793" max="3035" width="9.140625" style="1"/>
    <col min="3036" max="3036" width="25.28515625" style="1" customWidth="1"/>
    <col min="3037" max="3039" width="10.28515625" style="1" customWidth="1"/>
    <col min="3040" max="3040" width="9.85546875" style="1" customWidth="1"/>
    <col min="3041" max="3048" width="10.28515625" style="1" customWidth="1"/>
    <col min="3049" max="3291" width="9.140625" style="1"/>
    <col min="3292" max="3292" width="25.28515625" style="1" customWidth="1"/>
    <col min="3293" max="3295" width="10.28515625" style="1" customWidth="1"/>
    <col min="3296" max="3296" width="9.85546875" style="1" customWidth="1"/>
    <col min="3297" max="3304" width="10.28515625" style="1" customWidth="1"/>
    <col min="3305" max="3547" width="9.140625" style="1"/>
    <col min="3548" max="3548" width="25.28515625" style="1" customWidth="1"/>
    <col min="3549" max="3551" width="10.28515625" style="1" customWidth="1"/>
    <col min="3552" max="3552" width="9.85546875" style="1" customWidth="1"/>
    <col min="3553" max="3560" width="10.28515625" style="1" customWidth="1"/>
    <col min="3561" max="3803" width="9.140625" style="1"/>
    <col min="3804" max="3804" width="25.28515625" style="1" customWidth="1"/>
    <col min="3805" max="3807" width="10.28515625" style="1" customWidth="1"/>
    <col min="3808" max="3808" width="9.85546875" style="1" customWidth="1"/>
    <col min="3809" max="3816" width="10.28515625" style="1" customWidth="1"/>
    <col min="3817" max="4059" width="9.140625" style="1"/>
    <col min="4060" max="4060" width="25.28515625" style="1" customWidth="1"/>
    <col min="4061" max="4063" width="10.28515625" style="1" customWidth="1"/>
    <col min="4064" max="4064" width="9.85546875" style="1" customWidth="1"/>
    <col min="4065" max="4072" width="10.28515625" style="1" customWidth="1"/>
    <col min="4073" max="4315" width="9.140625" style="1"/>
    <col min="4316" max="4316" width="25.28515625" style="1" customWidth="1"/>
    <col min="4317" max="4319" width="10.28515625" style="1" customWidth="1"/>
    <col min="4320" max="4320" width="9.85546875" style="1" customWidth="1"/>
    <col min="4321" max="4328" width="10.28515625" style="1" customWidth="1"/>
    <col min="4329" max="4571" width="9.140625" style="1"/>
    <col min="4572" max="4572" width="25.28515625" style="1" customWidth="1"/>
    <col min="4573" max="4575" width="10.28515625" style="1" customWidth="1"/>
    <col min="4576" max="4576" width="9.85546875" style="1" customWidth="1"/>
    <col min="4577" max="4584" width="10.28515625" style="1" customWidth="1"/>
    <col min="4585" max="4827" width="9.140625" style="1"/>
    <col min="4828" max="4828" width="25.28515625" style="1" customWidth="1"/>
    <col min="4829" max="4831" width="10.28515625" style="1" customWidth="1"/>
    <col min="4832" max="4832" width="9.85546875" style="1" customWidth="1"/>
    <col min="4833" max="4840" width="10.28515625" style="1" customWidth="1"/>
    <col min="4841" max="5083" width="9.140625" style="1"/>
    <col min="5084" max="5084" width="25.28515625" style="1" customWidth="1"/>
    <col min="5085" max="5087" width="10.28515625" style="1" customWidth="1"/>
    <col min="5088" max="5088" width="9.85546875" style="1" customWidth="1"/>
    <col min="5089" max="5096" width="10.28515625" style="1" customWidth="1"/>
    <col min="5097" max="5339" width="9.140625" style="1"/>
    <col min="5340" max="5340" width="25.28515625" style="1" customWidth="1"/>
    <col min="5341" max="5343" width="10.28515625" style="1" customWidth="1"/>
    <col min="5344" max="5344" width="9.85546875" style="1" customWidth="1"/>
    <col min="5345" max="5352" width="10.28515625" style="1" customWidth="1"/>
    <col min="5353" max="5595" width="9.140625" style="1"/>
    <col min="5596" max="5596" width="25.28515625" style="1" customWidth="1"/>
    <col min="5597" max="5599" width="10.28515625" style="1" customWidth="1"/>
    <col min="5600" max="5600" width="9.85546875" style="1" customWidth="1"/>
    <col min="5601" max="5608" width="10.28515625" style="1" customWidth="1"/>
    <col min="5609" max="5851" width="9.140625" style="1"/>
    <col min="5852" max="5852" width="25.28515625" style="1" customWidth="1"/>
    <col min="5853" max="5855" width="10.28515625" style="1" customWidth="1"/>
    <col min="5856" max="5856" width="9.85546875" style="1" customWidth="1"/>
    <col min="5857" max="5864" width="10.28515625" style="1" customWidth="1"/>
    <col min="5865" max="6107" width="9.140625" style="1"/>
    <col min="6108" max="6108" width="25.28515625" style="1" customWidth="1"/>
    <col min="6109" max="6111" width="10.28515625" style="1" customWidth="1"/>
    <col min="6112" max="6112" width="9.85546875" style="1" customWidth="1"/>
    <col min="6113" max="6120" width="10.28515625" style="1" customWidth="1"/>
    <col min="6121" max="6363" width="9.140625" style="1"/>
    <col min="6364" max="6364" width="25.28515625" style="1" customWidth="1"/>
    <col min="6365" max="6367" width="10.28515625" style="1" customWidth="1"/>
    <col min="6368" max="6368" width="9.85546875" style="1" customWidth="1"/>
    <col min="6369" max="6376" width="10.28515625" style="1" customWidth="1"/>
    <col min="6377" max="6619" width="9.140625" style="1"/>
    <col min="6620" max="6620" width="25.28515625" style="1" customWidth="1"/>
    <col min="6621" max="6623" width="10.28515625" style="1" customWidth="1"/>
    <col min="6624" max="6624" width="9.85546875" style="1" customWidth="1"/>
    <col min="6625" max="6632" width="10.28515625" style="1" customWidth="1"/>
    <col min="6633" max="6875" width="9.140625" style="1"/>
    <col min="6876" max="6876" width="25.28515625" style="1" customWidth="1"/>
    <col min="6877" max="6879" width="10.28515625" style="1" customWidth="1"/>
    <col min="6880" max="6880" width="9.85546875" style="1" customWidth="1"/>
    <col min="6881" max="6888" width="10.28515625" style="1" customWidth="1"/>
    <col min="6889" max="7131" width="9.140625" style="1"/>
    <col min="7132" max="7132" width="25.28515625" style="1" customWidth="1"/>
    <col min="7133" max="7135" width="10.28515625" style="1" customWidth="1"/>
    <col min="7136" max="7136" width="9.85546875" style="1" customWidth="1"/>
    <col min="7137" max="7144" width="10.28515625" style="1" customWidth="1"/>
    <col min="7145" max="7387" width="9.140625" style="1"/>
    <col min="7388" max="7388" width="25.28515625" style="1" customWidth="1"/>
    <col min="7389" max="7391" width="10.28515625" style="1" customWidth="1"/>
    <col min="7392" max="7392" width="9.85546875" style="1" customWidth="1"/>
    <col min="7393" max="7400" width="10.28515625" style="1" customWidth="1"/>
    <col min="7401" max="7643" width="9.140625" style="1"/>
    <col min="7644" max="7644" width="25.28515625" style="1" customWidth="1"/>
    <col min="7645" max="7647" width="10.28515625" style="1" customWidth="1"/>
    <col min="7648" max="7648" width="9.85546875" style="1" customWidth="1"/>
    <col min="7649" max="7656" width="10.28515625" style="1" customWidth="1"/>
    <col min="7657" max="7899" width="9.140625" style="1"/>
    <col min="7900" max="7900" width="25.28515625" style="1" customWidth="1"/>
    <col min="7901" max="7903" width="10.28515625" style="1" customWidth="1"/>
    <col min="7904" max="7904" width="9.85546875" style="1" customWidth="1"/>
    <col min="7905" max="7912" width="10.28515625" style="1" customWidth="1"/>
    <col min="7913" max="8155" width="9.140625" style="1"/>
    <col min="8156" max="8156" width="25.28515625" style="1" customWidth="1"/>
    <col min="8157" max="8159" width="10.28515625" style="1" customWidth="1"/>
    <col min="8160" max="8160" width="9.85546875" style="1" customWidth="1"/>
    <col min="8161" max="8168" width="10.28515625" style="1" customWidth="1"/>
    <col min="8169" max="8411" width="9.140625" style="1"/>
    <col min="8412" max="8412" width="25.28515625" style="1" customWidth="1"/>
    <col min="8413" max="8415" width="10.28515625" style="1" customWidth="1"/>
    <col min="8416" max="8416" width="9.85546875" style="1" customWidth="1"/>
    <col min="8417" max="8424" width="10.28515625" style="1" customWidth="1"/>
    <col min="8425" max="8667" width="9.140625" style="1"/>
    <col min="8668" max="8668" width="25.28515625" style="1" customWidth="1"/>
    <col min="8669" max="8671" width="10.28515625" style="1" customWidth="1"/>
    <col min="8672" max="8672" width="9.85546875" style="1" customWidth="1"/>
    <col min="8673" max="8680" width="10.28515625" style="1" customWidth="1"/>
    <col min="8681" max="8923" width="9.140625" style="1"/>
    <col min="8924" max="8924" width="25.28515625" style="1" customWidth="1"/>
    <col min="8925" max="8927" width="10.28515625" style="1" customWidth="1"/>
    <col min="8928" max="8928" width="9.85546875" style="1" customWidth="1"/>
    <col min="8929" max="8936" width="10.28515625" style="1" customWidth="1"/>
    <col min="8937" max="9179" width="9.140625" style="1"/>
    <col min="9180" max="9180" width="25.28515625" style="1" customWidth="1"/>
    <col min="9181" max="9183" width="10.28515625" style="1" customWidth="1"/>
    <col min="9184" max="9184" width="9.85546875" style="1" customWidth="1"/>
    <col min="9185" max="9192" width="10.28515625" style="1" customWidth="1"/>
    <col min="9193" max="9435" width="9.140625" style="1"/>
    <col min="9436" max="9436" width="25.28515625" style="1" customWidth="1"/>
    <col min="9437" max="9439" width="10.28515625" style="1" customWidth="1"/>
    <col min="9440" max="9440" width="9.85546875" style="1" customWidth="1"/>
    <col min="9441" max="9448" width="10.28515625" style="1" customWidth="1"/>
    <col min="9449" max="9691" width="9.140625" style="1"/>
    <col min="9692" max="9692" width="25.28515625" style="1" customWidth="1"/>
    <col min="9693" max="9695" width="10.28515625" style="1" customWidth="1"/>
    <col min="9696" max="9696" width="9.85546875" style="1" customWidth="1"/>
    <col min="9697" max="9704" width="10.28515625" style="1" customWidth="1"/>
    <col min="9705" max="9947" width="9.140625" style="1"/>
    <col min="9948" max="9948" width="25.28515625" style="1" customWidth="1"/>
    <col min="9949" max="9951" width="10.28515625" style="1" customWidth="1"/>
    <col min="9952" max="9952" width="9.85546875" style="1" customWidth="1"/>
    <col min="9953" max="9960" width="10.28515625" style="1" customWidth="1"/>
    <col min="9961" max="10203" width="9.140625" style="1"/>
    <col min="10204" max="10204" width="25.28515625" style="1" customWidth="1"/>
    <col min="10205" max="10207" width="10.28515625" style="1" customWidth="1"/>
    <col min="10208" max="10208" width="9.85546875" style="1" customWidth="1"/>
    <col min="10209" max="10216" width="10.28515625" style="1" customWidth="1"/>
    <col min="10217" max="10459" width="9.140625" style="1"/>
    <col min="10460" max="10460" width="25.28515625" style="1" customWidth="1"/>
    <col min="10461" max="10463" width="10.28515625" style="1" customWidth="1"/>
    <col min="10464" max="10464" width="9.85546875" style="1" customWidth="1"/>
    <col min="10465" max="10472" width="10.28515625" style="1" customWidth="1"/>
    <col min="10473" max="10715" width="9.140625" style="1"/>
    <col min="10716" max="10716" width="25.28515625" style="1" customWidth="1"/>
    <col min="10717" max="10719" width="10.28515625" style="1" customWidth="1"/>
    <col min="10720" max="10720" width="9.85546875" style="1" customWidth="1"/>
    <col min="10721" max="10728" width="10.28515625" style="1" customWidth="1"/>
    <col min="10729" max="10971" width="9.140625" style="1"/>
    <col min="10972" max="10972" width="25.28515625" style="1" customWidth="1"/>
    <col min="10973" max="10975" width="10.28515625" style="1" customWidth="1"/>
    <col min="10976" max="10976" width="9.85546875" style="1" customWidth="1"/>
    <col min="10977" max="10984" width="10.28515625" style="1" customWidth="1"/>
    <col min="10985" max="11227" width="9.140625" style="1"/>
    <col min="11228" max="11228" width="25.28515625" style="1" customWidth="1"/>
    <col min="11229" max="11231" width="10.28515625" style="1" customWidth="1"/>
    <col min="11232" max="11232" width="9.85546875" style="1" customWidth="1"/>
    <col min="11233" max="11240" width="10.28515625" style="1" customWidth="1"/>
    <col min="11241" max="11483" width="9.140625" style="1"/>
    <col min="11484" max="11484" width="25.28515625" style="1" customWidth="1"/>
    <col min="11485" max="11487" width="10.28515625" style="1" customWidth="1"/>
    <col min="11488" max="11488" width="9.85546875" style="1" customWidth="1"/>
    <col min="11489" max="11496" width="10.28515625" style="1" customWidth="1"/>
    <col min="11497" max="11739" width="9.140625" style="1"/>
    <col min="11740" max="11740" width="25.28515625" style="1" customWidth="1"/>
    <col min="11741" max="11743" width="10.28515625" style="1" customWidth="1"/>
    <col min="11744" max="11744" width="9.85546875" style="1" customWidth="1"/>
    <col min="11745" max="11752" width="10.28515625" style="1" customWidth="1"/>
    <col min="11753" max="11995" width="9.140625" style="1"/>
    <col min="11996" max="11996" width="25.28515625" style="1" customWidth="1"/>
    <col min="11997" max="11999" width="10.28515625" style="1" customWidth="1"/>
    <col min="12000" max="12000" width="9.85546875" style="1" customWidth="1"/>
    <col min="12001" max="12008" width="10.28515625" style="1" customWidth="1"/>
    <col min="12009" max="12251" width="9.140625" style="1"/>
    <col min="12252" max="12252" width="25.28515625" style="1" customWidth="1"/>
    <col min="12253" max="12255" width="10.28515625" style="1" customWidth="1"/>
    <col min="12256" max="12256" width="9.85546875" style="1" customWidth="1"/>
    <col min="12257" max="12264" width="10.28515625" style="1" customWidth="1"/>
    <col min="12265" max="12507" width="9.140625" style="1"/>
    <col min="12508" max="12508" width="25.28515625" style="1" customWidth="1"/>
    <col min="12509" max="12511" width="10.28515625" style="1" customWidth="1"/>
    <col min="12512" max="12512" width="9.85546875" style="1" customWidth="1"/>
    <col min="12513" max="12520" width="10.28515625" style="1" customWidth="1"/>
    <col min="12521" max="12763" width="9.140625" style="1"/>
    <col min="12764" max="12764" width="25.28515625" style="1" customWidth="1"/>
    <col min="12765" max="12767" width="10.28515625" style="1" customWidth="1"/>
    <col min="12768" max="12768" width="9.85546875" style="1" customWidth="1"/>
    <col min="12769" max="12776" width="10.28515625" style="1" customWidth="1"/>
    <col min="12777" max="13019" width="9.140625" style="1"/>
    <col min="13020" max="13020" width="25.28515625" style="1" customWidth="1"/>
    <col min="13021" max="13023" width="10.28515625" style="1" customWidth="1"/>
    <col min="13024" max="13024" width="9.85546875" style="1" customWidth="1"/>
    <col min="13025" max="13032" width="10.28515625" style="1" customWidth="1"/>
    <col min="13033" max="13275" width="9.140625" style="1"/>
    <col min="13276" max="13276" width="25.28515625" style="1" customWidth="1"/>
    <col min="13277" max="13279" width="10.28515625" style="1" customWidth="1"/>
    <col min="13280" max="13280" width="9.85546875" style="1" customWidth="1"/>
    <col min="13281" max="13288" width="10.28515625" style="1" customWidth="1"/>
    <col min="13289" max="13531" width="9.140625" style="1"/>
    <col min="13532" max="13532" width="25.28515625" style="1" customWidth="1"/>
    <col min="13533" max="13535" width="10.28515625" style="1" customWidth="1"/>
    <col min="13536" max="13536" width="9.85546875" style="1" customWidth="1"/>
    <col min="13537" max="13544" width="10.28515625" style="1" customWidth="1"/>
    <col min="13545" max="13787" width="9.140625" style="1"/>
    <col min="13788" max="13788" width="25.28515625" style="1" customWidth="1"/>
    <col min="13789" max="13791" width="10.28515625" style="1" customWidth="1"/>
    <col min="13792" max="13792" width="9.85546875" style="1" customWidth="1"/>
    <col min="13793" max="13800" width="10.28515625" style="1" customWidth="1"/>
    <col min="13801" max="14043" width="9.140625" style="1"/>
    <col min="14044" max="14044" width="25.28515625" style="1" customWidth="1"/>
    <col min="14045" max="14047" width="10.28515625" style="1" customWidth="1"/>
    <col min="14048" max="14048" width="9.85546875" style="1" customWidth="1"/>
    <col min="14049" max="14056" width="10.28515625" style="1" customWidth="1"/>
    <col min="14057" max="14299" width="9.140625" style="1"/>
    <col min="14300" max="14300" width="25.28515625" style="1" customWidth="1"/>
    <col min="14301" max="14303" width="10.28515625" style="1" customWidth="1"/>
    <col min="14304" max="14304" width="9.85546875" style="1" customWidth="1"/>
    <col min="14305" max="14312" width="10.28515625" style="1" customWidth="1"/>
    <col min="14313" max="14555" width="9.140625" style="1"/>
    <col min="14556" max="14556" width="25.28515625" style="1" customWidth="1"/>
    <col min="14557" max="14559" width="10.28515625" style="1" customWidth="1"/>
    <col min="14560" max="14560" width="9.85546875" style="1" customWidth="1"/>
    <col min="14561" max="14568" width="10.28515625" style="1" customWidth="1"/>
    <col min="14569" max="14811" width="9.140625" style="1"/>
    <col min="14812" max="14812" width="25.28515625" style="1" customWidth="1"/>
    <col min="14813" max="14815" width="10.28515625" style="1" customWidth="1"/>
    <col min="14816" max="14816" width="9.85546875" style="1" customWidth="1"/>
    <col min="14817" max="14824" width="10.28515625" style="1" customWidth="1"/>
    <col min="14825" max="15067" width="9.140625" style="1"/>
    <col min="15068" max="15068" width="25.28515625" style="1" customWidth="1"/>
    <col min="15069" max="15071" width="10.28515625" style="1" customWidth="1"/>
    <col min="15072" max="15072" width="9.85546875" style="1" customWidth="1"/>
    <col min="15073" max="15080" width="10.28515625" style="1" customWidth="1"/>
    <col min="15081" max="15323" width="9.140625" style="1"/>
    <col min="15324" max="15324" width="25.28515625" style="1" customWidth="1"/>
    <col min="15325" max="15327" width="10.28515625" style="1" customWidth="1"/>
    <col min="15328" max="15328" width="9.85546875" style="1" customWidth="1"/>
    <col min="15329" max="15336" width="10.28515625" style="1" customWidth="1"/>
    <col min="15337" max="15579" width="9.140625" style="1"/>
    <col min="15580" max="15580" width="25.28515625" style="1" customWidth="1"/>
    <col min="15581" max="15583" width="10.28515625" style="1" customWidth="1"/>
    <col min="15584" max="15584" width="9.85546875" style="1" customWidth="1"/>
    <col min="15585" max="15592" width="10.28515625" style="1" customWidth="1"/>
    <col min="15593" max="15835" width="9.140625" style="1"/>
    <col min="15836" max="15836" width="25.28515625" style="1" customWidth="1"/>
    <col min="15837" max="15839" width="10.28515625" style="1" customWidth="1"/>
    <col min="15840" max="15840" width="9.85546875" style="1" customWidth="1"/>
    <col min="15841" max="15848" width="10.28515625" style="1" customWidth="1"/>
    <col min="15849" max="16091" width="9.140625" style="1"/>
    <col min="16092" max="16092" width="25.28515625" style="1" customWidth="1"/>
    <col min="16093" max="16095" width="10.28515625" style="1" customWidth="1"/>
    <col min="16096" max="16096" width="9.85546875" style="1" customWidth="1"/>
    <col min="16097" max="16104" width="10.28515625" style="1" customWidth="1"/>
    <col min="16105" max="16384" width="9.140625" style="1"/>
  </cols>
  <sheetData>
    <row r="1" spans="1:11" s="2" customFormat="1" ht="22.5" customHeight="1">
      <c r="A1" s="1045" t="s">
        <v>722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50.25" customHeight="1">
      <c r="A2" s="1091" t="s">
        <v>733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</row>
    <row r="3" spans="1:11" s="82" customFormat="1" ht="26.25" customHeight="1" thickBot="1">
      <c r="A3" s="14" t="s">
        <v>821</v>
      </c>
      <c r="B3" s="441"/>
      <c r="C3" s="441"/>
      <c r="D3" s="441"/>
      <c r="E3" s="441"/>
      <c r="F3" s="441"/>
      <c r="G3" s="441"/>
      <c r="H3" s="441"/>
      <c r="I3" s="441"/>
      <c r="J3" s="441"/>
      <c r="K3" s="46" t="s">
        <v>629</v>
      </c>
    </row>
    <row r="4" spans="1:11" s="3" customFormat="1" ht="20.100000000000001" customHeight="1" thickTop="1">
      <c r="A4" s="1106" t="s">
        <v>14</v>
      </c>
      <c r="B4" s="1106" t="s">
        <v>6</v>
      </c>
      <c r="C4" s="1106"/>
      <c r="D4" s="1106"/>
      <c r="E4" s="1106" t="s">
        <v>7</v>
      </c>
      <c r="F4" s="1106"/>
      <c r="G4" s="1106"/>
      <c r="H4" s="1106" t="s">
        <v>234</v>
      </c>
      <c r="I4" s="1106"/>
      <c r="J4" s="1106"/>
      <c r="K4" s="1109" t="s">
        <v>304</v>
      </c>
    </row>
    <row r="5" spans="1:11" s="3" customFormat="1" ht="16.5" customHeight="1">
      <c r="A5" s="1107"/>
      <c r="B5" s="1107" t="s">
        <v>441</v>
      </c>
      <c r="C5" s="1107"/>
      <c r="D5" s="1107"/>
      <c r="E5" s="1107" t="s">
        <v>127</v>
      </c>
      <c r="F5" s="1107"/>
      <c r="G5" s="1107"/>
      <c r="H5" s="1107" t="s">
        <v>128</v>
      </c>
      <c r="I5" s="1107"/>
      <c r="J5" s="1107"/>
      <c r="K5" s="1110"/>
    </row>
    <row r="6" spans="1:11" s="3" customFormat="1" ht="20.100000000000001" customHeight="1">
      <c r="A6" s="1107"/>
      <c r="B6" s="463" t="s">
        <v>235</v>
      </c>
      <c r="C6" s="463" t="s">
        <v>267</v>
      </c>
      <c r="D6" s="464" t="s">
        <v>241</v>
      </c>
      <c r="E6" s="463" t="s">
        <v>235</v>
      </c>
      <c r="F6" s="463" t="s">
        <v>267</v>
      </c>
      <c r="G6" s="464" t="s">
        <v>241</v>
      </c>
      <c r="H6" s="463" t="s">
        <v>235</v>
      </c>
      <c r="I6" s="463" t="s">
        <v>267</v>
      </c>
      <c r="J6" s="464" t="s">
        <v>241</v>
      </c>
      <c r="K6" s="1110"/>
    </row>
    <row r="7" spans="1:11" s="3" customFormat="1" ht="20.100000000000001" customHeight="1" thickBot="1">
      <c r="A7" s="1108"/>
      <c r="B7" s="465" t="s">
        <v>238</v>
      </c>
      <c r="C7" s="465" t="s">
        <v>239</v>
      </c>
      <c r="D7" s="465" t="s">
        <v>240</v>
      </c>
      <c r="E7" s="465" t="s">
        <v>238</v>
      </c>
      <c r="F7" s="465" t="s">
        <v>239</v>
      </c>
      <c r="G7" s="465" t="s">
        <v>240</v>
      </c>
      <c r="H7" s="465" t="s">
        <v>238</v>
      </c>
      <c r="I7" s="465" t="s">
        <v>239</v>
      </c>
      <c r="J7" s="465" t="s">
        <v>240</v>
      </c>
      <c r="K7" s="1111"/>
    </row>
    <row r="8" spans="1:11" ht="33.75" customHeight="1">
      <c r="A8" s="407" t="s">
        <v>9</v>
      </c>
      <c r="B8" s="407"/>
      <c r="C8" s="407"/>
      <c r="D8" s="407"/>
      <c r="E8" s="407"/>
      <c r="F8" s="407"/>
      <c r="G8" s="407"/>
      <c r="H8" s="407"/>
      <c r="I8" s="407"/>
      <c r="J8" s="407"/>
      <c r="K8" s="407" t="s">
        <v>164</v>
      </c>
    </row>
    <row r="9" spans="1:11" ht="33.75" customHeight="1">
      <c r="A9" s="399" t="s">
        <v>560</v>
      </c>
      <c r="B9" s="492">
        <v>24</v>
      </c>
      <c r="C9" s="492">
        <v>17</v>
      </c>
      <c r="D9" s="492">
        <v>41</v>
      </c>
      <c r="E9" s="492">
        <v>0</v>
      </c>
      <c r="F9" s="492">
        <v>0</v>
      </c>
      <c r="G9" s="492">
        <v>0</v>
      </c>
      <c r="H9" s="492">
        <f>E9+B9</f>
        <v>24</v>
      </c>
      <c r="I9" s="492">
        <f>F9+C9</f>
        <v>17</v>
      </c>
      <c r="J9" s="492">
        <f>G9+D9</f>
        <v>41</v>
      </c>
      <c r="K9" s="320" t="s">
        <v>561</v>
      </c>
    </row>
    <row r="10" spans="1:11" ht="33.75" customHeight="1" thickBot="1">
      <c r="A10" s="75" t="s">
        <v>11</v>
      </c>
      <c r="B10" s="495">
        <f>SUM(B9:B9)</f>
        <v>24</v>
      </c>
      <c r="C10" s="495">
        <f>SUM(C9:C9)</f>
        <v>17</v>
      </c>
      <c r="D10" s="495">
        <f>SUM(D9:D9)</f>
        <v>41</v>
      </c>
      <c r="E10" s="495">
        <v>0</v>
      </c>
      <c r="F10" s="495">
        <v>0</v>
      </c>
      <c r="G10" s="495">
        <v>0</v>
      </c>
      <c r="H10" s="495">
        <f>SUM(H9:H9)</f>
        <v>24</v>
      </c>
      <c r="I10" s="495">
        <f>SUM(I9:I9)</f>
        <v>17</v>
      </c>
      <c r="J10" s="495">
        <f>SUM(J9:J9)</f>
        <v>41</v>
      </c>
      <c r="K10" s="405" t="s">
        <v>161</v>
      </c>
    </row>
    <row r="11" spans="1:11" ht="33.75" customHeight="1" thickTop="1" thickBot="1">
      <c r="A11" s="25" t="s">
        <v>78</v>
      </c>
      <c r="B11" s="480">
        <f>SUM(B10)</f>
        <v>24</v>
      </c>
      <c r="C11" s="480">
        <f t="shared" ref="C11:J11" si="0">SUM(C10)</f>
        <v>17</v>
      </c>
      <c r="D11" s="480">
        <f t="shared" si="0"/>
        <v>41</v>
      </c>
      <c r="E11" s="480">
        <f t="shared" si="0"/>
        <v>0</v>
      </c>
      <c r="F11" s="480">
        <f t="shared" si="0"/>
        <v>0</v>
      </c>
      <c r="G11" s="480">
        <f t="shared" si="0"/>
        <v>0</v>
      </c>
      <c r="H11" s="480">
        <f t="shared" si="0"/>
        <v>24</v>
      </c>
      <c r="I11" s="480">
        <f t="shared" si="0"/>
        <v>17</v>
      </c>
      <c r="J11" s="480">
        <f t="shared" si="0"/>
        <v>41</v>
      </c>
      <c r="K11" s="401" t="s">
        <v>512</v>
      </c>
    </row>
    <row r="12" spans="1:11" ht="23.25" customHeight="1" thickTop="1">
      <c r="A12" s="391"/>
      <c r="B12" s="21"/>
      <c r="C12" s="21"/>
      <c r="D12" s="21"/>
      <c r="E12" s="21"/>
      <c r="F12" s="21"/>
      <c r="G12" s="21"/>
      <c r="H12" s="21"/>
      <c r="I12" s="21"/>
      <c r="J12" s="21"/>
      <c r="K12" s="94"/>
    </row>
    <row r="13" spans="1:11" ht="23.25" customHeight="1">
      <c r="A13" s="391"/>
      <c r="B13" s="21"/>
      <c r="C13" s="21"/>
      <c r="D13" s="21"/>
      <c r="E13" s="21"/>
      <c r="F13" s="21"/>
      <c r="G13" s="21"/>
      <c r="H13" s="21"/>
      <c r="I13" s="21"/>
      <c r="J13" s="21"/>
      <c r="K13" s="94"/>
    </row>
    <row r="14" spans="1:11" ht="23.25" customHeight="1"/>
    <row r="29" spans="1:11">
      <c r="A29" s="1105"/>
      <c r="B29" s="1105"/>
      <c r="C29" s="1105"/>
      <c r="D29" s="1105"/>
      <c r="E29" s="1105"/>
      <c r="F29" s="1105"/>
      <c r="G29" s="1105"/>
      <c r="H29" s="1105"/>
      <c r="I29" s="1105"/>
      <c r="J29" s="1105"/>
      <c r="K29" s="1105"/>
    </row>
  </sheetData>
  <mergeCells count="11">
    <mergeCell ref="A29:K29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CC9900"/>
  </sheetPr>
  <dimension ref="A1:U35"/>
  <sheetViews>
    <sheetView rightToLeft="1" view="pageBreakPreview" zoomScale="85" zoomScaleNormal="75" zoomScaleSheetLayoutView="85" workbookViewId="0">
      <selection activeCell="N24" sqref="N24"/>
    </sheetView>
  </sheetViews>
  <sheetFormatPr defaultRowHeight="12.75"/>
  <cols>
    <col min="1" max="1" width="32.7109375" style="1" customWidth="1"/>
    <col min="2" max="10" width="10.7109375" style="1" customWidth="1"/>
    <col min="11" max="11" width="49.5703125" style="1" customWidth="1"/>
    <col min="12" max="23" width="0" style="1" hidden="1" customWidth="1"/>
    <col min="24" max="250" width="9.140625" style="1"/>
    <col min="251" max="251" width="26.28515625" style="1" customWidth="1"/>
    <col min="252" max="260" width="10" style="1" customWidth="1"/>
    <col min="261" max="506" width="9.140625" style="1"/>
    <col min="507" max="507" width="26.28515625" style="1" customWidth="1"/>
    <col min="508" max="516" width="10" style="1" customWidth="1"/>
    <col min="517" max="762" width="9.140625" style="1"/>
    <col min="763" max="763" width="26.28515625" style="1" customWidth="1"/>
    <col min="764" max="772" width="10" style="1" customWidth="1"/>
    <col min="773" max="1018" width="9.140625" style="1"/>
    <col min="1019" max="1019" width="26.28515625" style="1" customWidth="1"/>
    <col min="1020" max="1028" width="10" style="1" customWidth="1"/>
    <col min="1029" max="1274" width="9.140625" style="1"/>
    <col min="1275" max="1275" width="26.28515625" style="1" customWidth="1"/>
    <col min="1276" max="1284" width="10" style="1" customWidth="1"/>
    <col min="1285" max="1530" width="9.140625" style="1"/>
    <col min="1531" max="1531" width="26.28515625" style="1" customWidth="1"/>
    <col min="1532" max="1540" width="10" style="1" customWidth="1"/>
    <col min="1541" max="1786" width="9.140625" style="1"/>
    <col min="1787" max="1787" width="26.28515625" style="1" customWidth="1"/>
    <col min="1788" max="1796" width="10" style="1" customWidth="1"/>
    <col min="1797" max="2042" width="9.140625" style="1"/>
    <col min="2043" max="2043" width="26.28515625" style="1" customWidth="1"/>
    <col min="2044" max="2052" width="10" style="1" customWidth="1"/>
    <col min="2053" max="2298" width="9.140625" style="1"/>
    <col min="2299" max="2299" width="26.28515625" style="1" customWidth="1"/>
    <col min="2300" max="2308" width="10" style="1" customWidth="1"/>
    <col min="2309" max="2554" width="9.140625" style="1"/>
    <col min="2555" max="2555" width="26.28515625" style="1" customWidth="1"/>
    <col min="2556" max="2564" width="10" style="1" customWidth="1"/>
    <col min="2565" max="2810" width="9.140625" style="1"/>
    <col min="2811" max="2811" width="26.28515625" style="1" customWidth="1"/>
    <col min="2812" max="2820" width="10" style="1" customWidth="1"/>
    <col min="2821" max="3066" width="9.140625" style="1"/>
    <col min="3067" max="3067" width="26.28515625" style="1" customWidth="1"/>
    <col min="3068" max="3076" width="10" style="1" customWidth="1"/>
    <col min="3077" max="3322" width="9.140625" style="1"/>
    <col min="3323" max="3323" width="26.28515625" style="1" customWidth="1"/>
    <col min="3324" max="3332" width="10" style="1" customWidth="1"/>
    <col min="3333" max="3578" width="9.140625" style="1"/>
    <col min="3579" max="3579" width="26.28515625" style="1" customWidth="1"/>
    <col min="3580" max="3588" width="10" style="1" customWidth="1"/>
    <col min="3589" max="3834" width="9.140625" style="1"/>
    <col min="3835" max="3835" width="26.28515625" style="1" customWidth="1"/>
    <col min="3836" max="3844" width="10" style="1" customWidth="1"/>
    <col min="3845" max="4090" width="9.140625" style="1"/>
    <col min="4091" max="4091" width="26.28515625" style="1" customWidth="1"/>
    <col min="4092" max="4100" width="10" style="1" customWidth="1"/>
    <col min="4101" max="4346" width="9.140625" style="1"/>
    <col min="4347" max="4347" width="26.28515625" style="1" customWidth="1"/>
    <col min="4348" max="4356" width="10" style="1" customWidth="1"/>
    <col min="4357" max="4602" width="9.140625" style="1"/>
    <col min="4603" max="4603" width="26.28515625" style="1" customWidth="1"/>
    <col min="4604" max="4612" width="10" style="1" customWidth="1"/>
    <col min="4613" max="4858" width="9.140625" style="1"/>
    <col min="4859" max="4859" width="26.28515625" style="1" customWidth="1"/>
    <col min="4860" max="4868" width="10" style="1" customWidth="1"/>
    <col min="4869" max="5114" width="9.140625" style="1"/>
    <col min="5115" max="5115" width="26.28515625" style="1" customWidth="1"/>
    <col min="5116" max="5124" width="10" style="1" customWidth="1"/>
    <col min="5125" max="5370" width="9.140625" style="1"/>
    <col min="5371" max="5371" width="26.28515625" style="1" customWidth="1"/>
    <col min="5372" max="5380" width="10" style="1" customWidth="1"/>
    <col min="5381" max="5626" width="9.140625" style="1"/>
    <col min="5627" max="5627" width="26.28515625" style="1" customWidth="1"/>
    <col min="5628" max="5636" width="10" style="1" customWidth="1"/>
    <col min="5637" max="5882" width="9.140625" style="1"/>
    <col min="5883" max="5883" width="26.28515625" style="1" customWidth="1"/>
    <col min="5884" max="5892" width="10" style="1" customWidth="1"/>
    <col min="5893" max="6138" width="9.140625" style="1"/>
    <col min="6139" max="6139" width="26.28515625" style="1" customWidth="1"/>
    <col min="6140" max="6148" width="10" style="1" customWidth="1"/>
    <col min="6149" max="6394" width="9.140625" style="1"/>
    <col min="6395" max="6395" width="26.28515625" style="1" customWidth="1"/>
    <col min="6396" max="6404" width="10" style="1" customWidth="1"/>
    <col min="6405" max="6650" width="9.140625" style="1"/>
    <col min="6651" max="6651" width="26.28515625" style="1" customWidth="1"/>
    <col min="6652" max="6660" width="10" style="1" customWidth="1"/>
    <col min="6661" max="6906" width="9.140625" style="1"/>
    <col min="6907" max="6907" width="26.28515625" style="1" customWidth="1"/>
    <col min="6908" max="6916" width="10" style="1" customWidth="1"/>
    <col min="6917" max="7162" width="9.140625" style="1"/>
    <col min="7163" max="7163" width="26.28515625" style="1" customWidth="1"/>
    <col min="7164" max="7172" width="10" style="1" customWidth="1"/>
    <col min="7173" max="7418" width="9.140625" style="1"/>
    <col min="7419" max="7419" width="26.28515625" style="1" customWidth="1"/>
    <col min="7420" max="7428" width="10" style="1" customWidth="1"/>
    <col min="7429" max="7674" width="9.140625" style="1"/>
    <col min="7675" max="7675" width="26.28515625" style="1" customWidth="1"/>
    <col min="7676" max="7684" width="10" style="1" customWidth="1"/>
    <col min="7685" max="7930" width="9.140625" style="1"/>
    <col min="7931" max="7931" width="26.28515625" style="1" customWidth="1"/>
    <col min="7932" max="7940" width="10" style="1" customWidth="1"/>
    <col min="7941" max="8186" width="9.140625" style="1"/>
    <col min="8187" max="8187" width="26.28515625" style="1" customWidth="1"/>
    <col min="8188" max="8196" width="10" style="1" customWidth="1"/>
    <col min="8197" max="8442" width="9.140625" style="1"/>
    <col min="8443" max="8443" width="26.28515625" style="1" customWidth="1"/>
    <col min="8444" max="8452" width="10" style="1" customWidth="1"/>
    <col min="8453" max="8698" width="9.140625" style="1"/>
    <col min="8699" max="8699" width="26.28515625" style="1" customWidth="1"/>
    <col min="8700" max="8708" width="10" style="1" customWidth="1"/>
    <col min="8709" max="8954" width="9.140625" style="1"/>
    <col min="8955" max="8955" width="26.28515625" style="1" customWidth="1"/>
    <col min="8956" max="8964" width="10" style="1" customWidth="1"/>
    <col min="8965" max="9210" width="9.140625" style="1"/>
    <col min="9211" max="9211" width="26.28515625" style="1" customWidth="1"/>
    <col min="9212" max="9220" width="10" style="1" customWidth="1"/>
    <col min="9221" max="9466" width="9.140625" style="1"/>
    <col min="9467" max="9467" width="26.28515625" style="1" customWidth="1"/>
    <col min="9468" max="9476" width="10" style="1" customWidth="1"/>
    <col min="9477" max="9722" width="9.140625" style="1"/>
    <col min="9723" max="9723" width="26.28515625" style="1" customWidth="1"/>
    <col min="9724" max="9732" width="10" style="1" customWidth="1"/>
    <col min="9733" max="9978" width="9.140625" style="1"/>
    <col min="9979" max="9979" width="26.28515625" style="1" customWidth="1"/>
    <col min="9980" max="9988" width="10" style="1" customWidth="1"/>
    <col min="9989" max="10234" width="9.140625" style="1"/>
    <col min="10235" max="10235" width="26.28515625" style="1" customWidth="1"/>
    <col min="10236" max="10244" width="10" style="1" customWidth="1"/>
    <col min="10245" max="10490" width="9.140625" style="1"/>
    <col min="10491" max="10491" width="26.28515625" style="1" customWidth="1"/>
    <col min="10492" max="10500" width="10" style="1" customWidth="1"/>
    <col min="10501" max="10746" width="9.140625" style="1"/>
    <col min="10747" max="10747" width="26.28515625" style="1" customWidth="1"/>
    <col min="10748" max="10756" width="10" style="1" customWidth="1"/>
    <col min="10757" max="11002" width="9.140625" style="1"/>
    <col min="11003" max="11003" width="26.28515625" style="1" customWidth="1"/>
    <col min="11004" max="11012" width="10" style="1" customWidth="1"/>
    <col min="11013" max="11258" width="9.140625" style="1"/>
    <col min="11259" max="11259" width="26.28515625" style="1" customWidth="1"/>
    <col min="11260" max="11268" width="10" style="1" customWidth="1"/>
    <col min="11269" max="11514" width="9.140625" style="1"/>
    <col min="11515" max="11515" width="26.28515625" style="1" customWidth="1"/>
    <col min="11516" max="11524" width="10" style="1" customWidth="1"/>
    <col min="11525" max="11770" width="9.140625" style="1"/>
    <col min="11771" max="11771" width="26.28515625" style="1" customWidth="1"/>
    <col min="11772" max="11780" width="10" style="1" customWidth="1"/>
    <col min="11781" max="12026" width="9.140625" style="1"/>
    <col min="12027" max="12027" width="26.28515625" style="1" customWidth="1"/>
    <col min="12028" max="12036" width="10" style="1" customWidth="1"/>
    <col min="12037" max="12282" width="9.140625" style="1"/>
    <col min="12283" max="12283" width="26.28515625" style="1" customWidth="1"/>
    <col min="12284" max="12292" width="10" style="1" customWidth="1"/>
    <col min="12293" max="12538" width="9.140625" style="1"/>
    <col min="12539" max="12539" width="26.28515625" style="1" customWidth="1"/>
    <col min="12540" max="12548" width="10" style="1" customWidth="1"/>
    <col min="12549" max="12794" width="9.140625" style="1"/>
    <col min="12795" max="12795" width="26.28515625" style="1" customWidth="1"/>
    <col min="12796" max="12804" width="10" style="1" customWidth="1"/>
    <col min="12805" max="13050" width="9.140625" style="1"/>
    <col min="13051" max="13051" width="26.28515625" style="1" customWidth="1"/>
    <col min="13052" max="13060" width="10" style="1" customWidth="1"/>
    <col min="13061" max="13306" width="9.140625" style="1"/>
    <col min="13307" max="13307" width="26.28515625" style="1" customWidth="1"/>
    <col min="13308" max="13316" width="10" style="1" customWidth="1"/>
    <col min="13317" max="13562" width="9.140625" style="1"/>
    <col min="13563" max="13563" width="26.28515625" style="1" customWidth="1"/>
    <col min="13564" max="13572" width="10" style="1" customWidth="1"/>
    <col min="13573" max="13818" width="9.140625" style="1"/>
    <col min="13819" max="13819" width="26.28515625" style="1" customWidth="1"/>
    <col min="13820" max="13828" width="10" style="1" customWidth="1"/>
    <col min="13829" max="14074" width="9.140625" style="1"/>
    <col min="14075" max="14075" width="26.28515625" style="1" customWidth="1"/>
    <col min="14076" max="14084" width="10" style="1" customWidth="1"/>
    <col min="14085" max="14330" width="9.140625" style="1"/>
    <col min="14331" max="14331" width="26.28515625" style="1" customWidth="1"/>
    <col min="14332" max="14340" width="10" style="1" customWidth="1"/>
    <col min="14341" max="14586" width="9.140625" style="1"/>
    <col min="14587" max="14587" width="26.28515625" style="1" customWidth="1"/>
    <col min="14588" max="14596" width="10" style="1" customWidth="1"/>
    <col min="14597" max="14842" width="9.140625" style="1"/>
    <col min="14843" max="14843" width="26.28515625" style="1" customWidth="1"/>
    <col min="14844" max="14852" width="10" style="1" customWidth="1"/>
    <col min="14853" max="15098" width="9.140625" style="1"/>
    <col min="15099" max="15099" width="26.28515625" style="1" customWidth="1"/>
    <col min="15100" max="15108" width="10" style="1" customWidth="1"/>
    <col min="15109" max="15354" width="9.140625" style="1"/>
    <col min="15355" max="15355" width="26.28515625" style="1" customWidth="1"/>
    <col min="15356" max="15364" width="10" style="1" customWidth="1"/>
    <col min="15365" max="15610" width="9.140625" style="1"/>
    <col min="15611" max="15611" width="26.28515625" style="1" customWidth="1"/>
    <col min="15612" max="15620" width="10" style="1" customWidth="1"/>
    <col min="15621" max="15866" width="9.140625" style="1"/>
    <col min="15867" max="15867" width="26.28515625" style="1" customWidth="1"/>
    <col min="15868" max="15876" width="10" style="1" customWidth="1"/>
    <col min="15877" max="16122" width="9.140625" style="1"/>
    <col min="16123" max="16123" width="26.28515625" style="1" customWidth="1"/>
    <col min="16124" max="16132" width="10" style="1" customWidth="1"/>
    <col min="16133" max="16384" width="9.140625" style="1"/>
  </cols>
  <sheetData>
    <row r="1" spans="1:20" s="2" customFormat="1" ht="21.75" customHeight="1">
      <c r="A1" s="1025" t="s">
        <v>723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</row>
    <row r="2" spans="1:20" s="42" customFormat="1" ht="39.75" customHeight="1">
      <c r="A2" s="1112" t="s">
        <v>732</v>
      </c>
      <c r="B2" s="1112"/>
      <c r="C2" s="1112"/>
      <c r="D2" s="1112"/>
      <c r="E2" s="1112"/>
      <c r="F2" s="1112"/>
      <c r="G2" s="1112"/>
      <c r="H2" s="1112"/>
      <c r="I2" s="1112"/>
      <c r="J2" s="1112"/>
      <c r="K2" s="1112"/>
    </row>
    <row r="3" spans="1:20" s="2" customFormat="1" ht="24" customHeight="1" thickBot="1">
      <c r="A3" s="274" t="s">
        <v>630</v>
      </c>
      <c r="B3" s="272"/>
      <c r="C3" s="272"/>
      <c r="D3" s="272"/>
      <c r="E3" s="272"/>
      <c r="F3" s="272"/>
      <c r="G3" s="272"/>
      <c r="H3" s="272"/>
      <c r="I3" s="272"/>
      <c r="J3" s="272"/>
      <c r="K3" s="277" t="s">
        <v>303</v>
      </c>
    </row>
    <row r="4" spans="1:20" s="3" customFormat="1" ht="15.75" customHeight="1" thickTop="1">
      <c r="A4" s="1113" t="s">
        <v>310</v>
      </c>
      <c r="B4" s="1116" t="s">
        <v>6</v>
      </c>
      <c r="C4" s="1116"/>
      <c r="D4" s="1116"/>
      <c r="E4" s="1116" t="s">
        <v>7</v>
      </c>
      <c r="F4" s="1116"/>
      <c r="G4" s="1116"/>
      <c r="H4" s="1116" t="s">
        <v>8</v>
      </c>
      <c r="I4" s="1116"/>
      <c r="J4" s="1116"/>
      <c r="K4" s="1113" t="s">
        <v>202</v>
      </c>
    </row>
    <row r="5" spans="1:20" s="3" customFormat="1" ht="12" customHeight="1">
      <c r="A5" s="1114"/>
      <c r="B5" s="1117" t="s">
        <v>441</v>
      </c>
      <c r="C5" s="1117"/>
      <c r="D5" s="1117"/>
      <c r="E5" s="1117" t="s">
        <v>127</v>
      </c>
      <c r="F5" s="1117"/>
      <c r="G5" s="1117"/>
      <c r="H5" s="1117" t="s">
        <v>128</v>
      </c>
      <c r="I5" s="1117"/>
      <c r="J5" s="1117"/>
      <c r="K5" s="1114"/>
    </row>
    <row r="6" spans="1:20" s="3" customFormat="1" ht="12" customHeight="1">
      <c r="A6" s="1114"/>
      <c r="B6" s="88" t="s">
        <v>235</v>
      </c>
      <c r="C6" s="88" t="s">
        <v>267</v>
      </c>
      <c r="D6" s="467" t="s">
        <v>241</v>
      </c>
      <c r="E6" s="88" t="s">
        <v>235</v>
      </c>
      <c r="F6" s="88" t="s">
        <v>267</v>
      </c>
      <c r="G6" s="467" t="s">
        <v>241</v>
      </c>
      <c r="H6" s="88" t="s">
        <v>235</v>
      </c>
      <c r="I6" s="88" t="s">
        <v>267</v>
      </c>
      <c r="J6" s="467" t="s">
        <v>241</v>
      </c>
      <c r="K6" s="1114"/>
    </row>
    <row r="7" spans="1:20" s="3" customFormat="1" ht="19.5" customHeight="1" thickBot="1">
      <c r="A7" s="1115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115"/>
    </row>
    <row r="8" spans="1:20" s="4" customFormat="1" ht="21" customHeight="1">
      <c r="A8" s="43" t="s">
        <v>9</v>
      </c>
      <c r="B8" s="43"/>
      <c r="C8" s="43"/>
      <c r="D8" s="43"/>
      <c r="E8" s="43"/>
      <c r="F8" s="43"/>
      <c r="G8" s="43"/>
      <c r="H8" s="43"/>
      <c r="I8" s="43"/>
      <c r="J8" s="167"/>
      <c r="K8" s="278" t="s">
        <v>164</v>
      </c>
    </row>
    <row r="9" spans="1:20" s="337" customFormat="1" ht="24" customHeight="1">
      <c r="A9" s="399" t="s">
        <v>556</v>
      </c>
      <c r="B9" s="492">
        <v>1494</v>
      </c>
      <c r="C9" s="492">
        <v>1131</v>
      </c>
      <c r="D9" s="492">
        <v>2625</v>
      </c>
      <c r="E9" s="492">
        <v>3</v>
      </c>
      <c r="F9" s="492">
        <v>0</v>
      </c>
      <c r="G9" s="492">
        <v>3</v>
      </c>
      <c r="H9" s="492">
        <f>E9+B9</f>
        <v>1497</v>
      </c>
      <c r="I9" s="492">
        <f>F9+C9</f>
        <v>1131</v>
      </c>
      <c r="J9" s="492">
        <f>G9+D9</f>
        <v>2628</v>
      </c>
      <c r="K9" s="320" t="s">
        <v>472</v>
      </c>
      <c r="L9" s="337">
        <f>H9+H13</f>
        <v>1670</v>
      </c>
      <c r="M9" s="337">
        <f>I9+I13</f>
        <v>1256</v>
      </c>
      <c r="N9" s="337">
        <f>J9+J13</f>
        <v>2926</v>
      </c>
      <c r="O9" s="337" t="s">
        <v>775</v>
      </c>
    </row>
    <row r="10" spans="1:20" s="4" customFormat="1" ht="24" customHeight="1">
      <c r="A10" s="399" t="s">
        <v>311</v>
      </c>
      <c r="B10" s="492">
        <v>824</v>
      </c>
      <c r="C10" s="492">
        <v>524</v>
      </c>
      <c r="D10" s="492">
        <v>1348</v>
      </c>
      <c r="E10" s="492">
        <v>0</v>
      </c>
      <c r="F10" s="492">
        <v>0</v>
      </c>
      <c r="G10" s="492">
        <v>0</v>
      </c>
      <c r="H10" s="492">
        <f t="shared" ref="H10:H17" si="0">E10+B10</f>
        <v>824</v>
      </c>
      <c r="I10" s="492">
        <f t="shared" ref="I10:I17" si="1">F10+C10</f>
        <v>524</v>
      </c>
      <c r="J10" s="492">
        <f t="shared" ref="J10:J17" si="2">G10+D10</f>
        <v>1348</v>
      </c>
      <c r="K10" s="320" t="s">
        <v>312</v>
      </c>
      <c r="L10" s="4">
        <f>SUM(B10+B11)</f>
        <v>1284</v>
      </c>
      <c r="M10" s="337">
        <f>SUM(C10+C11)</f>
        <v>732</v>
      </c>
      <c r="N10" s="337">
        <f>SUM(D10+D11)</f>
        <v>2016</v>
      </c>
      <c r="O10" s="4" t="s">
        <v>10</v>
      </c>
    </row>
    <row r="11" spans="1:20" s="4" customFormat="1" ht="24" customHeight="1">
      <c r="A11" s="399" t="s">
        <v>313</v>
      </c>
      <c r="B11" s="492">
        <v>460</v>
      </c>
      <c r="C11" s="492">
        <v>208</v>
      </c>
      <c r="D11" s="492">
        <v>668</v>
      </c>
      <c r="E11" s="492">
        <v>0</v>
      </c>
      <c r="F11" s="492">
        <v>0</v>
      </c>
      <c r="G11" s="492">
        <v>0</v>
      </c>
      <c r="H11" s="492">
        <f t="shared" si="0"/>
        <v>460</v>
      </c>
      <c r="I11" s="492">
        <f t="shared" si="1"/>
        <v>208</v>
      </c>
      <c r="J11" s="492">
        <f t="shared" si="2"/>
        <v>668</v>
      </c>
      <c r="K11" s="320" t="s">
        <v>314</v>
      </c>
      <c r="L11" s="4">
        <v>557</v>
      </c>
      <c r="M11" s="4">
        <v>193</v>
      </c>
      <c r="N11" s="4">
        <v>750</v>
      </c>
      <c r="O11" s="4" t="s">
        <v>785</v>
      </c>
    </row>
    <row r="12" spans="1:20" s="4" customFormat="1" ht="24" customHeight="1">
      <c r="A12" s="399" t="s">
        <v>315</v>
      </c>
      <c r="B12" s="492">
        <v>557</v>
      </c>
      <c r="C12" s="492">
        <v>193</v>
      </c>
      <c r="D12" s="492">
        <v>750</v>
      </c>
      <c r="E12" s="492">
        <v>0</v>
      </c>
      <c r="F12" s="492">
        <v>0</v>
      </c>
      <c r="G12" s="492">
        <v>0</v>
      </c>
      <c r="H12" s="492">
        <f t="shared" si="0"/>
        <v>557</v>
      </c>
      <c r="I12" s="492">
        <f t="shared" si="1"/>
        <v>193</v>
      </c>
      <c r="J12" s="492">
        <f t="shared" si="2"/>
        <v>750</v>
      </c>
      <c r="K12" s="320" t="s">
        <v>316</v>
      </c>
    </row>
    <row r="13" spans="1:20" s="4" customFormat="1" ht="22.5" customHeight="1">
      <c r="A13" s="399" t="s">
        <v>317</v>
      </c>
      <c r="B13" s="492">
        <v>173</v>
      </c>
      <c r="C13" s="492">
        <v>125</v>
      </c>
      <c r="D13" s="492">
        <v>298</v>
      </c>
      <c r="E13" s="492">
        <v>0</v>
      </c>
      <c r="F13" s="492">
        <v>0</v>
      </c>
      <c r="G13" s="492">
        <v>0</v>
      </c>
      <c r="H13" s="492">
        <f t="shared" si="0"/>
        <v>173</v>
      </c>
      <c r="I13" s="492">
        <f t="shared" si="1"/>
        <v>125</v>
      </c>
      <c r="J13" s="492">
        <f t="shared" si="2"/>
        <v>298</v>
      </c>
      <c r="K13" s="367" t="s">
        <v>318</v>
      </c>
    </row>
    <row r="14" spans="1:20" s="337" customFormat="1" ht="22.5" customHeight="1">
      <c r="A14" s="399" t="s">
        <v>108</v>
      </c>
      <c r="B14" s="492">
        <f>SUM(B9:B13)</f>
        <v>3508</v>
      </c>
      <c r="C14" s="492">
        <f t="shared" ref="C14:J14" si="3">SUM(C9:C13)</f>
        <v>2181</v>
      </c>
      <c r="D14" s="492">
        <f t="shared" si="3"/>
        <v>5689</v>
      </c>
      <c r="E14" s="492">
        <f t="shared" si="3"/>
        <v>3</v>
      </c>
      <c r="F14" s="492">
        <f t="shared" si="3"/>
        <v>0</v>
      </c>
      <c r="G14" s="492">
        <f t="shared" si="3"/>
        <v>3</v>
      </c>
      <c r="H14" s="492">
        <f t="shared" si="3"/>
        <v>3511</v>
      </c>
      <c r="I14" s="492">
        <f t="shared" si="3"/>
        <v>2181</v>
      </c>
      <c r="J14" s="492">
        <f t="shared" si="3"/>
        <v>5692</v>
      </c>
      <c r="K14" s="367" t="s">
        <v>454</v>
      </c>
      <c r="R14" s="337" t="s">
        <v>633</v>
      </c>
    </row>
    <row r="15" spans="1:20" s="337" customFormat="1" ht="22.5" customHeight="1">
      <c r="A15" s="399" t="s">
        <v>321</v>
      </c>
      <c r="B15" s="492">
        <v>125</v>
      </c>
      <c r="C15" s="492">
        <v>85</v>
      </c>
      <c r="D15" s="492">
        <v>210</v>
      </c>
      <c r="E15" s="492">
        <v>0</v>
      </c>
      <c r="F15" s="492">
        <v>0</v>
      </c>
      <c r="G15" s="492">
        <v>0</v>
      </c>
      <c r="H15" s="492">
        <f t="shared" ref="H15:J16" si="4">E15+B15</f>
        <v>125</v>
      </c>
      <c r="I15" s="492">
        <f t="shared" si="4"/>
        <v>85</v>
      </c>
      <c r="J15" s="492">
        <f t="shared" si="4"/>
        <v>210</v>
      </c>
      <c r="K15" s="320" t="s">
        <v>322</v>
      </c>
    </row>
    <row r="16" spans="1:20" s="337" customFormat="1" ht="22.5" customHeight="1">
      <c r="A16" s="399" t="s">
        <v>323</v>
      </c>
      <c r="B16" s="492">
        <v>70</v>
      </c>
      <c r="C16" s="492">
        <v>112</v>
      </c>
      <c r="D16" s="492">
        <v>182</v>
      </c>
      <c r="E16" s="492">
        <v>0</v>
      </c>
      <c r="F16" s="492">
        <v>0</v>
      </c>
      <c r="G16" s="492">
        <v>0</v>
      </c>
      <c r="H16" s="492">
        <f t="shared" si="4"/>
        <v>70</v>
      </c>
      <c r="I16" s="492">
        <f t="shared" si="4"/>
        <v>112</v>
      </c>
      <c r="J16" s="492">
        <f t="shared" si="4"/>
        <v>182</v>
      </c>
      <c r="K16" s="320" t="s">
        <v>324</v>
      </c>
      <c r="Q16" s="526">
        <f>H15+H17+H18</f>
        <v>204</v>
      </c>
      <c r="R16" s="526">
        <f>I15+I17+I18</f>
        <v>143</v>
      </c>
      <c r="S16" s="526">
        <f>J15+J17+J18</f>
        <v>347</v>
      </c>
      <c r="T16" s="526" t="s">
        <v>775</v>
      </c>
    </row>
    <row r="17" spans="1:21" s="4" customFormat="1" ht="24" customHeight="1">
      <c r="A17" s="399" t="s">
        <v>319</v>
      </c>
      <c r="B17" s="492">
        <v>61</v>
      </c>
      <c r="C17" s="492">
        <v>50</v>
      </c>
      <c r="D17" s="492">
        <v>111</v>
      </c>
      <c r="E17" s="492">
        <v>0</v>
      </c>
      <c r="F17" s="492">
        <v>0</v>
      </c>
      <c r="G17" s="492">
        <v>0</v>
      </c>
      <c r="H17" s="492">
        <f t="shared" si="0"/>
        <v>61</v>
      </c>
      <c r="I17" s="492">
        <f t="shared" si="1"/>
        <v>50</v>
      </c>
      <c r="J17" s="492">
        <f t="shared" si="2"/>
        <v>111</v>
      </c>
      <c r="K17" s="367" t="s">
        <v>320</v>
      </c>
      <c r="Q17" s="526">
        <v>70</v>
      </c>
      <c r="R17" s="526">
        <v>112</v>
      </c>
      <c r="S17" s="526">
        <v>182</v>
      </c>
      <c r="T17" s="526" t="s">
        <v>10</v>
      </c>
    </row>
    <row r="18" spans="1:21" s="4" customFormat="1" ht="24" customHeight="1">
      <c r="A18" s="399" t="s">
        <v>325</v>
      </c>
      <c r="B18" s="492">
        <v>18</v>
      </c>
      <c r="C18" s="492">
        <v>8</v>
      </c>
      <c r="D18" s="492">
        <v>26</v>
      </c>
      <c r="E18" s="492">
        <v>0</v>
      </c>
      <c r="F18" s="492">
        <v>0</v>
      </c>
      <c r="G18" s="492">
        <v>0</v>
      </c>
      <c r="H18" s="492">
        <f>E18+B18</f>
        <v>18</v>
      </c>
      <c r="I18" s="492">
        <f>F18+C18</f>
        <v>8</v>
      </c>
      <c r="J18" s="492">
        <f>G18+D18</f>
        <v>26</v>
      </c>
      <c r="K18" s="320" t="s">
        <v>449</v>
      </c>
    </row>
    <row r="19" spans="1:21" s="4" customFormat="1" ht="24" customHeight="1">
      <c r="A19" s="4" t="s">
        <v>116</v>
      </c>
      <c r="B19" s="8">
        <f>SUM(B15:B18)</f>
        <v>274</v>
      </c>
      <c r="C19" s="8">
        <f t="shared" ref="C19:J19" si="5">SUM(C15:C18)</f>
        <v>255</v>
      </c>
      <c r="D19" s="8">
        <f t="shared" si="5"/>
        <v>529</v>
      </c>
      <c r="E19" s="8">
        <f t="shared" si="5"/>
        <v>0</v>
      </c>
      <c r="F19" s="8">
        <f t="shared" si="5"/>
        <v>0</v>
      </c>
      <c r="G19" s="8">
        <f t="shared" si="5"/>
        <v>0</v>
      </c>
      <c r="H19" s="8">
        <f t="shared" si="5"/>
        <v>274</v>
      </c>
      <c r="I19" s="8">
        <f t="shared" si="5"/>
        <v>255</v>
      </c>
      <c r="J19" s="8">
        <f t="shared" si="5"/>
        <v>529</v>
      </c>
      <c r="K19" s="4" t="s">
        <v>455</v>
      </c>
    </row>
    <row r="20" spans="1:21" s="4" customFormat="1" ht="24" customHeight="1">
      <c r="A20" s="399" t="s">
        <v>11</v>
      </c>
      <c r="B20" s="492">
        <f>SUM(B19,B14)</f>
        <v>3782</v>
      </c>
      <c r="C20" s="492">
        <f t="shared" ref="C20:J20" si="6">SUM(C19,C14)</f>
        <v>2436</v>
      </c>
      <c r="D20" s="492">
        <f t="shared" si="6"/>
        <v>6218</v>
      </c>
      <c r="E20" s="492">
        <f t="shared" si="6"/>
        <v>3</v>
      </c>
      <c r="F20" s="492">
        <f t="shared" si="6"/>
        <v>0</v>
      </c>
      <c r="G20" s="492">
        <f t="shared" si="6"/>
        <v>3</v>
      </c>
      <c r="H20" s="492">
        <f t="shared" si="6"/>
        <v>3785</v>
      </c>
      <c r="I20" s="492">
        <f t="shared" si="6"/>
        <v>2436</v>
      </c>
      <c r="J20" s="492">
        <f t="shared" si="6"/>
        <v>6221</v>
      </c>
      <c r="K20" s="320" t="s">
        <v>161</v>
      </c>
      <c r="R20" s="4" t="s">
        <v>634</v>
      </c>
    </row>
    <row r="21" spans="1:21" s="4" customFormat="1" ht="20.25" customHeight="1">
      <c r="A21" s="399" t="s">
        <v>12</v>
      </c>
      <c r="B21" s="399"/>
      <c r="C21" s="399"/>
      <c r="D21" s="399"/>
      <c r="E21" s="399"/>
      <c r="F21" s="399"/>
      <c r="G21" s="399"/>
      <c r="H21" s="399"/>
      <c r="I21" s="399"/>
      <c r="J21" s="399"/>
      <c r="K21" s="377" t="s">
        <v>170</v>
      </c>
      <c r="R21" s="526"/>
      <c r="S21" s="526"/>
      <c r="T21" s="526"/>
    </row>
    <row r="22" spans="1:21" s="337" customFormat="1" ht="20.25" customHeight="1">
      <c r="A22" s="399" t="s">
        <v>473</v>
      </c>
      <c r="B22" s="492">
        <v>79</v>
      </c>
      <c r="C22" s="492">
        <v>26</v>
      </c>
      <c r="D22" s="492">
        <v>105</v>
      </c>
      <c r="E22" s="492">
        <v>0</v>
      </c>
      <c r="F22" s="492">
        <v>0</v>
      </c>
      <c r="G22" s="492">
        <v>0</v>
      </c>
      <c r="H22" s="492">
        <f t="shared" ref="H22:J25" si="7">E22+B22</f>
        <v>79</v>
      </c>
      <c r="I22" s="492">
        <f t="shared" si="7"/>
        <v>26</v>
      </c>
      <c r="J22" s="492">
        <f t="shared" si="7"/>
        <v>105</v>
      </c>
      <c r="K22" s="320" t="s">
        <v>472</v>
      </c>
      <c r="L22" s="337">
        <v>79</v>
      </c>
      <c r="M22" s="337">
        <v>26</v>
      </c>
      <c r="N22" s="337">
        <v>105</v>
      </c>
      <c r="O22" s="337" t="s">
        <v>775</v>
      </c>
      <c r="R22" s="526">
        <f t="shared" ref="R22:T24" si="8">L9+L22</f>
        <v>1749</v>
      </c>
      <c r="S22" s="526">
        <f t="shared" si="8"/>
        <v>1282</v>
      </c>
      <c r="T22" s="526">
        <f t="shared" si="8"/>
        <v>3031</v>
      </c>
      <c r="U22" s="337" t="s">
        <v>775</v>
      </c>
    </row>
    <row r="23" spans="1:21" s="337" customFormat="1" ht="24" customHeight="1">
      <c r="A23" s="399" t="s">
        <v>537</v>
      </c>
      <c r="B23" s="492">
        <v>306</v>
      </c>
      <c r="C23" s="492">
        <v>140</v>
      </c>
      <c r="D23" s="492">
        <v>446</v>
      </c>
      <c r="E23" s="492">
        <v>0</v>
      </c>
      <c r="F23" s="492">
        <v>0</v>
      </c>
      <c r="G23" s="492">
        <v>0</v>
      </c>
      <c r="H23" s="492">
        <f t="shared" si="7"/>
        <v>306</v>
      </c>
      <c r="I23" s="492">
        <f t="shared" si="7"/>
        <v>140</v>
      </c>
      <c r="J23" s="492">
        <f t="shared" si="7"/>
        <v>446</v>
      </c>
      <c r="K23" s="367" t="s">
        <v>312</v>
      </c>
      <c r="L23" s="337">
        <f>H23+H24</f>
        <v>397</v>
      </c>
      <c r="M23" s="337">
        <f>I23+I24</f>
        <v>153</v>
      </c>
      <c r="N23" s="337">
        <f>J23+J24</f>
        <v>550</v>
      </c>
      <c r="O23" s="337" t="s">
        <v>10</v>
      </c>
      <c r="R23" s="526">
        <f t="shared" si="8"/>
        <v>1681</v>
      </c>
      <c r="S23" s="526">
        <f t="shared" si="8"/>
        <v>885</v>
      </c>
      <c r="T23" s="526">
        <f t="shared" si="8"/>
        <v>2566</v>
      </c>
      <c r="U23" s="337" t="s">
        <v>10</v>
      </c>
    </row>
    <row r="24" spans="1:21" s="337" customFormat="1" ht="24" customHeight="1">
      <c r="A24" s="399" t="s">
        <v>474</v>
      </c>
      <c r="B24" s="492">
        <v>91</v>
      </c>
      <c r="C24" s="492">
        <v>13</v>
      </c>
      <c r="D24" s="492">
        <v>104</v>
      </c>
      <c r="E24" s="492">
        <v>0</v>
      </c>
      <c r="F24" s="492">
        <v>0</v>
      </c>
      <c r="G24" s="492">
        <v>0</v>
      </c>
      <c r="H24" s="492">
        <f t="shared" si="7"/>
        <v>91</v>
      </c>
      <c r="I24" s="492">
        <f t="shared" si="7"/>
        <v>13</v>
      </c>
      <c r="J24" s="492">
        <f t="shared" si="7"/>
        <v>104</v>
      </c>
      <c r="K24" s="320" t="s">
        <v>314</v>
      </c>
      <c r="L24" s="337">
        <v>528</v>
      </c>
      <c r="M24" s="337">
        <v>83</v>
      </c>
      <c r="N24" s="337">
        <v>611</v>
      </c>
      <c r="O24" s="337" t="s">
        <v>785</v>
      </c>
      <c r="R24" s="526">
        <f t="shared" si="8"/>
        <v>1085</v>
      </c>
      <c r="S24" s="526">
        <f t="shared" si="8"/>
        <v>276</v>
      </c>
      <c r="T24" s="526">
        <f t="shared" si="8"/>
        <v>1361</v>
      </c>
      <c r="U24" s="337" t="s">
        <v>785</v>
      </c>
    </row>
    <row r="25" spans="1:21" s="337" customFormat="1" ht="24" customHeight="1">
      <c r="A25" s="399" t="s">
        <v>315</v>
      </c>
      <c r="B25" s="492">
        <v>528</v>
      </c>
      <c r="C25" s="492">
        <v>83</v>
      </c>
      <c r="D25" s="492">
        <v>611</v>
      </c>
      <c r="E25" s="492">
        <v>0</v>
      </c>
      <c r="F25" s="492">
        <v>0</v>
      </c>
      <c r="G25" s="492">
        <v>0</v>
      </c>
      <c r="H25" s="492">
        <f t="shared" si="7"/>
        <v>528</v>
      </c>
      <c r="I25" s="492">
        <f t="shared" si="7"/>
        <v>83</v>
      </c>
      <c r="J25" s="492">
        <f t="shared" si="7"/>
        <v>611</v>
      </c>
      <c r="K25" s="320" t="s">
        <v>316</v>
      </c>
      <c r="R25" s="526"/>
      <c r="S25" s="526"/>
      <c r="T25" s="526"/>
    </row>
    <row r="26" spans="1:21" s="337" customFormat="1" ht="24" customHeight="1">
      <c r="A26" s="337" t="s">
        <v>119</v>
      </c>
      <c r="B26" s="8">
        <f>SUM(B22:B25)</f>
        <v>1004</v>
      </c>
      <c r="C26" s="8">
        <f t="shared" ref="C26:J26" si="9">SUM(C22:C25)</f>
        <v>262</v>
      </c>
      <c r="D26" s="8">
        <f t="shared" si="9"/>
        <v>1266</v>
      </c>
      <c r="E26" s="8">
        <f t="shared" si="9"/>
        <v>0</v>
      </c>
      <c r="F26" s="8">
        <f t="shared" si="9"/>
        <v>0</v>
      </c>
      <c r="G26" s="8">
        <f t="shared" si="9"/>
        <v>0</v>
      </c>
      <c r="H26" s="8">
        <f t="shared" si="9"/>
        <v>1004</v>
      </c>
      <c r="I26" s="8">
        <f t="shared" si="9"/>
        <v>262</v>
      </c>
      <c r="J26" s="8">
        <f t="shared" si="9"/>
        <v>1266</v>
      </c>
      <c r="K26" s="337" t="s">
        <v>453</v>
      </c>
    </row>
    <row r="27" spans="1:21" s="337" customFormat="1" ht="24" hidden="1" customHeight="1">
      <c r="A27" s="337" t="s">
        <v>323</v>
      </c>
      <c r="B27" s="8"/>
      <c r="C27" s="8"/>
      <c r="D27" s="8"/>
      <c r="E27" s="8"/>
      <c r="F27" s="8"/>
      <c r="G27" s="8"/>
      <c r="H27" s="8">
        <v>0</v>
      </c>
      <c r="I27" s="8">
        <v>0</v>
      </c>
      <c r="J27" s="8">
        <v>0</v>
      </c>
      <c r="K27" s="337" t="s">
        <v>324</v>
      </c>
    </row>
    <row r="28" spans="1:21" s="4" customFormat="1" ht="24" customHeight="1" thickBot="1">
      <c r="A28" s="177" t="s">
        <v>13</v>
      </c>
      <c r="B28" s="494">
        <f>SUM(B26)</f>
        <v>1004</v>
      </c>
      <c r="C28" s="494">
        <f t="shared" ref="C28:J28" si="10">SUM(C26)</f>
        <v>262</v>
      </c>
      <c r="D28" s="494">
        <f t="shared" si="10"/>
        <v>1266</v>
      </c>
      <c r="E28" s="494">
        <f t="shared" si="10"/>
        <v>0</v>
      </c>
      <c r="F28" s="494">
        <f t="shared" si="10"/>
        <v>0</v>
      </c>
      <c r="G28" s="494">
        <f t="shared" si="10"/>
        <v>0</v>
      </c>
      <c r="H28" s="494">
        <f t="shared" si="10"/>
        <v>1004</v>
      </c>
      <c r="I28" s="494">
        <f t="shared" si="10"/>
        <v>262</v>
      </c>
      <c r="J28" s="494">
        <f t="shared" si="10"/>
        <v>1266</v>
      </c>
      <c r="K28" s="276" t="s">
        <v>171</v>
      </c>
    </row>
    <row r="29" spans="1:21" s="4" customFormat="1" ht="24" customHeight="1" thickBot="1">
      <c r="A29" s="235" t="s">
        <v>78</v>
      </c>
      <c r="B29" s="491">
        <f>SUM(B20,B28)</f>
        <v>4786</v>
      </c>
      <c r="C29" s="491">
        <f t="shared" ref="C29:J29" si="11">SUM(C20,C28)</f>
        <v>2698</v>
      </c>
      <c r="D29" s="491">
        <f t="shared" si="11"/>
        <v>7484</v>
      </c>
      <c r="E29" s="491">
        <f t="shared" si="11"/>
        <v>3</v>
      </c>
      <c r="F29" s="491">
        <f t="shared" si="11"/>
        <v>0</v>
      </c>
      <c r="G29" s="491">
        <f t="shared" si="11"/>
        <v>3</v>
      </c>
      <c r="H29" s="491">
        <f t="shared" si="11"/>
        <v>4789</v>
      </c>
      <c r="I29" s="491">
        <f t="shared" si="11"/>
        <v>2698</v>
      </c>
      <c r="J29" s="491">
        <f t="shared" si="11"/>
        <v>7487</v>
      </c>
      <c r="K29" s="318" t="s">
        <v>512</v>
      </c>
    </row>
    <row r="30" spans="1:21" s="4" customFormat="1" ht="18" customHeight="1" thickTop="1"/>
    <row r="35" spans="5:5">
      <c r="E35" s="1" t="s">
        <v>267</v>
      </c>
    </row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70" firstPageNumber="10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CC9900"/>
  </sheetPr>
  <dimension ref="A1:O78"/>
  <sheetViews>
    <sheetView rightToLeft="1" view="pageBreakPreview" topLeftCell="A25" zoomScale="85" zoomScaleNormal="75" zoomScaleSheetLayoutView="85" workbookViewId="0">
      <selection activeCell="N24" sqref="N24"/>
    </sheetView>
  </sheetViews>
  <sheetFormatPr defaultRowHeight="12.75"/>
  <cols>
    <col min="1" max="1" width="32.5703125" style="16" customWidth="1"/>
    <col min="2" max="4" width="10" style="16" customWidth="1"/>
    <col min="5" max="7" width="9.7109375" style="16" customWidth="1"/>
    <col min="8" max="10" width="10" style="16" customWidth="1"/>
    <col min="11" max="11" width="47" style="16" customWidth="1"/>
    <col min="12" max="15" width="0" style="16" hidden="1" customWidth="1"/>
    <col min="16" max="242" width="9.140625" style="16"/>
    <col min="243" max="243" width="26.28515625" style="16" customWidth="1"/>
    <col min="244" max="252" width="10" style="16" customWidth="1"/>
    <col min="253" max="498" width="9.140625" style="16"/>
    <col min="499" max="499" width="26.28515625" style="16" customWidth="1"/>
    <col min="500" max="508" width="10" style="16" customWidth="1"/>
    <col min="509" max="754" width="9.140625" style="16"/>
    <col min="755" max="755" width="26.28515625" style="16" customWidth="1"/>
    <col min="756" max="764" width="10" style="16" customWidth="1"/>
    <col min="765" max="1010" width="9.140625" style="16"/>
    <col min="1011" max="1011" width="26.28515625" style="16" customWidth="1"/>
    <col min="1012" max="1020" width="10" style="16" customWidth="1"/>
    <col min="1021" max="1266" width="9.140625" style="16"/>
    <col min="1267" max="1267" width="26.28515625" style="16" customWidth="1"/>
    <col min="1268" max="1276" width="10" style="16" customWidth="1"/>
    <col min="1277" max="1522" width="9.140625" style="16"/>
    <col min="1523" max="1523" width="26.28515625" style="16" customWidth="1"/>
    <col min="1524" max="1532" width="10" style="16" customWidth="1"/>
    <col min="1533" max="1778" width="9.140625" style="16"/>
    <col min="1779" max="1779" width="26.28515625" style="16" customWidth="1"/>
    <col min="1780" max="1788" width="10" style="16" customWidth="1"/>
    <col min="1789" max="2034" width="9.140625" style="16"/>
    <col min="2035" max="2035" width="26.28515625" style="16" customWidth="1"/>
    <col min="2036" max="2044" width="10" style="16" customWidth="1"/>
    <col min="2045" max="2290" width="9.140625" style="16"/>
    <col min="2291" max="2291" width="26.28515625" style="16" customWidth="1"/>
    <col min="2292" max="2300" width="10" style="16" customWidth="1"/>
    <col min="2301" max="2546" width="9.140625" style="16"/>
    <col min="2547" max="2547" width="26.28515625" style="16" customWidth="1"/>
    <col min="2548" max="2556" width="10" style="16" customWidth="1"/>
    <col min="2557" max="2802" width="9.140625" style="16"/>
    <col min="2803" max="2803" width="26.28515625" style="16" customWidth="1"/>
    <col min="2804" max="2812" width="10" style="16" customWidth="1"/>
    <col min="2813" max="3058" width="9.140625" style="16"/>
    <col min="3059" max="3059" width="26.28515625" style="16" customWidth="1"/>
    <col min="3060" max="3068" width="10" style="16" customWidth="1"/>
    <col min="3069" max="3314" width="9.140625" style="16"/>
    <col min="3315" max="3315" width="26.28515625" style="16" customWidth="1"/>
    <col min="3316" max="3324" width="10" style="16" customWidth="1"/>
    <col min="3325" max="3570" width="9.140625" style="16"/>
    <col min="3571" max="3571" width="26.28515625" style="16" customWidth="1"/>
    <col min="3572" max="3580" width="10" style="16" customWidth="1"/>
    <col min="3581" max="3826" width="9.140625" style="16"/>
    <col min="3827" max="3827" width="26.28515625" style="16" customWidth="1"/>
    <col min="3828" max="3836" width="10" style="16" customWidth="1"/>
    <col min="3837" max="4082" width="9.140625" style="16"/>
    <col min="4083" max="4083" width="26.28515625" style="16" customWidth="1"/>
    <col min="4084" max="4092" width="10" style="16" customWidth="1"/>
    <col min="4093" max="4338" width="9.140625" style="16"/>
    <col min="4339" max="4339" width="26.28515625" style="16" customWidth="1"/>
    <col min="4340" max="4348" width="10" style="16" customWidth="1"/>
    <col min="4349" max="4594" width="9.140625" style="16"/>
    <col min="4595" max="4595" width="26.28515625" style="16" customWidth="1"/>
    <col min="4596" max="4604" width="10" style="16" customWidth="1"/>
    <col min="4605" max="4850" width="9.140625" style="16"/>
    <col min="4851" max="4851" width="26.28515625" style="16" customWidth="1"/>
    <col min="4852" max="4860" width="10" style="16" customWidth="1"/>
    <col min="4861" max="5106" width="9.140625" style="16"/>
    <col min="5107" max="5107" width="26.28515625" style="16" customWidth="1"/>
    <col min="5108" max="5116" width="10" style="16" customWidth="1"/>
    <col min="5117" max="5362" width="9.140625" style="16"/>
    <col min="5363" max="5363" width="26.28515625" style="16" customWidth="1"/>
    <col min="5364" max="5372" width="10" style="16" customWidth="1"/>
    <col min="5373" max="5618" width="9.140625" style="16"/>
    <col min="5619" max="5619" width="26.28515625" style="16" customWidth="1"/>
    <col min="5620" max="5628" width="10" style="16" customWidth="1"/>
    <col min="5629" max="5874" width="9.140625" style="16"/>
    <col min="5875" max="5875" width="26.28515625" style="16" customWidth="1"/>
    <col min="5876" max="5884" width="10" style="16" customWidth="1"/>
    <col min="5885" max="6130" width="9.140625" style="16"/>
    <col min="6131" max="6131" width="26.28515625" style="16" customWidth="1"/>
    <col min="6132" max="6140" width="10" style="16" customWidth="1"/>
    <col min="6141" max="6386" width="9.140625" style="16"/>
    <col min="6387" max="6387" width="26.28515625" style="16" customWidth="1"/>
    <col min="6388" max="6396" width="10" style="16" customWidth="1"/>
    <col min="6397" max="6642" width="9.140625" style="16"/>
    <col min="6643" max="6643" width="26.28515625" style="16" customWidth="1"/>
    <col min="6644" max="6652" width="10" style="16" customWidth="1"/>
    <col min="6653" max="6898" width="9.140625" style="16"/>
    <col min="6899" max="6899" width="26.28515625" style="16" customWidth="1"/>
    <col min="6900" max="6908" width="10" style="16" customWidth="1"/>
    <col min="6909" max="7154" width="9.140625" style="16"/>
    <col min="7155" max="7155" width="26.28515625" style="16" customWidth="1"/>
    <col min="7156" max="7164" width="10" style="16" customWidth="1"/>
    <col min="7165" max="7410" width="9.140625" style="16"/>
    <col min="7411" max="7411" width="26.28515625" style="16" customWidth="1"/>
    <col min="7412" max="7420" width="10" style="16" customWidth="1"/>
    <col min="7421" max="7666" width="9.140625" style="16"/>
    <col min="7667" max="7667" width="26.28515625" style="16" customWidth="1"/>
    <col min="7668" max="7676" width="10" style="16" customWidth="1"/>
    <col min="7677" max="7922" width="9.140625" style="16"/>
    <col min="7923" max="7923" width="26.28515625" style="16" customWidth="1"/>
    <col min="7924" max="7932" width="10" style="16" customWidth="1"/>
    <col min="7933" max="8178" width="9.140625" style="16"/>
    <col min="8179" max="8179" width="26.28515625" style="16" customWidth="1"/>
    <col min="8180" max="8188" width="10" style="16" customWidth="1"/>
    <col min="8189" max="8434" width="9.140625" style="16"/>
    <col min="8435" max="8435" width="26.28515625" style="16" customWidth="1"/>
    <col min="8436" max="8444" width="10" style="16" customWidth="1"/>
    <col min="8445" max="8690" width="9.140625" style="16"/>
    <col min="8691" max="8691" width="26.28515625" style="16" customWidth="1"/>
    <col min="8692" max="8700" width="10" style="16" customWidth="1"/>
    <col min="8701" max="8946" width="9.140625" style="16"/>
    <col min="8947" max="8947" width="26.28515625" style="16" customWidth="1"/>
    <col min="8948" max="8956" width="10" style="16" customWidth="1"/>
    <col min="8957" max="9202" width="9.140625" style="16"/>
    <col min="9203" max="9203" width="26.28515625" style="16" customWidth="1"/>
    <col min="9204" max="9212" width="10" style="16" customWidth="1"/>
    <col min="9213" max="9458" width="9.140625" style="16"/>
    <col min="9459" max="9459" width="26.28515625" style="16" customWidth="1"/>
    <col min="9460" max="9468" width="10" style="16" customWidth="1"/>
    <col min="9469" max="9714" width="9.140625" style="16"/>
    <col min="9715" max="9715" width="26.28515625" style="16" customWidth="1"/>
    <col min="9716" max="9724" width="10" style="16" customWidth="1"/>
    <col min="9725" max="9970" width="9.140625" style="16"/>
    <col min="9971" max="9971" width="26.28515625" style="16" customWidth="1"/>
    <col min="9972" max="9980" width="10" style="16" customWidth="1"/>
    <col min="9981" max="10226" width="9.140625" style="16"/>
    <col min="10227" max="10227" width="26.28515625" style="16" customWidth="1"/>
    <col min="10228" max="10236" width="10" style="16" customWidth="1"/>
    <col min="10237" max="10482" width="9.140625" style="16"/>
    <col min="10483" max="10483" width="26.28515625" style="16" customWidth="1"/>
    <col min="10484" max="10492" width="10" style="16" customWidth="1"/>
    <col min="10493" max="10738" width="9.140625" style="16"/>
    <col min="10739" max="10739" width="26.28515625" style="16" customWidth="1"/>
    <col min="10740" max="10748" width="10" style="16" customWidth="1"/>
    <col min="10749" max="10994" width="9.140625" style="16"/>
    <col min="10995" max="10995" width="26.28515625" style="16" customWidth="1"/>
    <col min="10996" max="11004" width="10" style="16" customWidth="1"/>
    <col min="11005" max="11250" width="9.140625" style="16"/>
    <col min="11251" max="11251" width="26.28515625" style="16" customWidth="1"/>
    <col min="11252" max="11260" width="10" style="16" customWidth="1"/>
    <col min="11261" max="11506" width="9.140625" style="16"/>
    <col min="11507" max="11507" width="26.28515625" style="16" customWidth="1"/>
    <col min="11508" max="11516" width="10" style="16" customWidth="1"/>
    <col min="11517" max="11762" width="9.140625" style="16"/>
    <col min="11763" max="11763" width="26.28515625" style="16" customWidth="1"/>
    <col min="11764" max="11772" width="10" style="16" customWidth="1"/>
    <col min="11773" max="12018" width="9.140625" style="16"/>
    <col min="12019" max="12019" width="26.28515625" style="16" customWidth="1"/>
    <col min="12020" max="12028" width="10" style="16" customWidth="1"/>
    <col min="12029" max="12274" width="9.140625" style="16"/>
    <col min="12275" max="12275" width="26.28515625" style="16" customWidth="1"/>
    <col min="12276" max="12284" width="10" style="16" customWidth="1"/>
    <col min="12285" max="12530" width="9.140625" style="16"/>
    <col min="12531" max="12531" width="26.28515625" style="16" customWidth="1"/>
    <col min="12532" max="12540" width="10" style="16" customWidth="1"/>
    <col min="12541" max="12786" width="9.140625" style="16"/>
    <col min="12787" max="12787" width="26.28515625" style="16" customWidth="1"/>
    <col min="12788" max="12796" width="10" style="16" customWidth="1"/>
    <col min="12797" max="13042" width="9.140625" style="16"/>
    <col min="13043" max="13043" width="26.28515625" style="16" customWidth="1"/>
    <col min="13044" max="13052" width="10" style="16" customWidth="1"/>
    <col min="13053" max="13298" width="9.140625" style="16"/>
    <col min="13299" max="13299" width="26.28515625" style="16" customWidth="1"/>
    <col min="13300" max="13308" width="10" style="16" customWidth="1"/>
    <col min="13309" max="13554" width="9.140625" style="16"/>
    <col min="13555" max="13555" width="26.28515625" style="16" customWidth="1"/>
    <col min="13556" max="13564" width="10" style="16" customWidth="1"/>
    <col min="13565" max="13810" width="9.140625" style="16"/>
    <col min="13811" max="13811" width="26.28515625" style="16" customWidth="1"/>
    <col min="13812" max="13820" width="10" style="16" customWidth="1"/>
    <col min="13821" max="14066" width="9.140625" style="16"/>
    <col min="14067" max="14067" width="26.28515625" style="16" customWidth="1"/>
    <col min="14068" max="14076" width="10" style="16" customWidth="1"/>
    <col min="14077" max="14322" width="9.140625" style="16"/>
    <col min="14323" max="14323" width="26.28515625" style="16" customWidth="1"/>
    <col min="14324" max="14332" width="10" style="16" customWidth="1"/>
    <col min="14333" max="14578" width="9.140625" style="16"/>
    <col min="14579" max="14579" width="26.28515625" style="16" customWidth="1"/>
    <col min="14580" max="14588" width="10" style="16" customWidth="1"/>
    <col min="14589" max="14834" width="9.140625" style="16"/>
    <col min="14835" max="14835" width="26.28515625" style="16" customWidth="1"/>
    <col min="14836" max="14844" width="10" style="16" customWidth="1"/>
    <col min="14845" max="15090" width="9.140625" style="16"/>
    <col min="15091" max="15091" width="26.28515625" style="16" customWidth="1"/>
    <col min="15092" max="15100" width="10" style="16" customWidth="1"/>
    <col min="15101" max="15346" width="9.140625" style="16"/>
    <col min="15347" max="15347" width="26.28515625" style="16" customWidth="1"/>
    <col min="15348" max="15356" width="10" style="16" customWidth="1"/>
    <col min="15357" max="15602" width="9.140625" style="16"/>
    <col min="15603" max="15603" width="26.28515625" style="16" customWidth="1"/>
    <col min="15604" max="15612" width="10" style="16" customWidth="1"/>
    <col min="15613" max="15858" width="9.140625" style="16"/>
    <col min="15859" max="15859" width="26.28515625" style="16" customWidth="1"/>
    <col min="15860" max="15868" width="10" style="16" customWidth="1"/>
    <col min="15869" max="16114" width="9.140625" style="16"/>
    <col min="16115" max="16115" width="26.28515625" style="16" customWidth="1"/>
    <col min="16116" max="16124" width="10" style="16" customWidth="1"/>
    <col min="16125" max="16384" width="9.140625" style="16"/>
  </cols>
  <sheetData>
    <row r="1" spans="1:15" s="2" customFormat="1" ht="24" customHeight="1">
      <c r="A1" s="1045" t="s">
        <v>724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5" s="42" customFormat="1" ht="44.25" customHeight="1">
      <c r="A2" s="1118" t="s">
        <v>731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</row>
    <row r="3" spans="1:15" s="2" customFormat="1" ht="20.25" customHeight="1" thickBot="1">
      <c r="A3" s="14" t="s">
        <v>822</v>
      </c>
      <c r="B3" s="89"/>
      <c r="C3" s="89"/>
      <c r="D3" s="89"/>
      <c r="E3" s="89"/>
      <c r="F3" s="89"/>
      <c r="G3" s="89"/>
      <c r="H3" s="89"/>
      <c r="I3" s="89"/>
      <c r="J3" s="89"/>
      <c r="K3" s="6" t="s">
        <v>631</v>
      </c>
    </row>
    <row r="4" spans="1:15" s="3" customFormat="1" ht="18" customHeight="1" thickTop="1">
      <c r="A4" s="1079" t="s">
        <v>89</v>
      </c>
      <c r="B4" s="1116" t="s">
        <v>6</v>
      </c>
      <c r="C4" s="1116"/>
      <c r="D4" s="1116"/>
      <c r="E4" s="1116" t="s">
        <v>7</v>
      </c>
      <c r="F4" s="1116"/>
      <c r="G4" s="1116"/>
      <c r="H4" s="1116" t="s">
        <v>8</v>
      </c>
      <c r="I4" s="1116"/>
      <c r="J4" s="1116"/>
      <c r="K4" s="1082" t="s">
        <v>202</v>
      </c>
    </row>
    <row r="5" spans="1:15" s="3" customFormat="1" ht="18" customHeight="1">
      <c r="A5" s="1080"/>
      <c r="B5" s="1117" t="s">
        <v>441</v>
      </c>
      <c r="C5" s="1117"/>
      <c r="D5" s="1117"/>
      <c r="E5" s="1117" t="s">
        <v>127</v>
      </c>
      <c r="F5" s="1117"/>
      <c r="G5" s="1117"/>
      <c r="H5" s="1117" t="s">
        <v>128</v>
      </c>
      <c r="I5" s="1117"/>
      <c r="J5" s="1117"/>
      <c r="K5" s="1083"/>
    </row>
    <row r="6" spans="1:15" s="3" customFormat="1" ht="18" customHeight="1">
      <c r="A6" s="1080"/>
      <c r="B6" s="88" t="s">
        <v>235</v>
      </c>
      <c r="C6" s="88" t="s">
        <v>267</v>
      </c>
      <c r="D6" s="998" t="s">
        <v>241</v>
      </c>
      <c r="E6" s="88" t="s">
        <v>235</v>
      </c>
      <c r="F6" s="88" t="s">
        <v>267</v>
      </c>
      <c r="G6" s="998" t="s">
        <v>241</v>
      </c>
      <c r="H6" s="88" t="s">
        <v>235</v>
      </c>
      <c r="I6" s="88" t="s">
        <v>267</v>
      </c>
      <c r="J6" s="998" t="s">
        <v>241</v>
      </c>
      <c r="K6" s="1083"/>
    </row>
    <row r="7" spans="1:15" s="3" customFormat="1" ht="15" customHeight="1" thickBot="1">
      <c r="A7" s="1081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084"/>
    </row>
    <row r="8" spans="1:15" s="4" customFormat="1" ht="20.25" customHeight="1">
      <c r="A8" s="30" t="s">
        <v>9</v>
      </c>
      <c r="B8" s="994"/>
      <c r="C8" s="994"/>
      <c r="D8" s="994"/>
      <c r="E8" s="994"/>
      <c r="F8" s="994"/>
      <c r="G8" s="994"/>
      <c r="H8" s="994"/>
      <c r="I8" s="994"/>
      <c r="J8" s="999"/>
      <c r="K8" s="4" t="s">
        <v>164</v>
      </c>
    </row>
    <row r="9" spans="1:15" s="4" customFormat="1" ht="20.25" customHeight="1">
      <c r="A9" s="399" t="s">
        <v>90</v>
      </c>
      <c r="B9" s="492">
        <v>310</v>
      </c>
      <c r="C9" s="492">
        <v>315</v>
      </c>
      <c r="D9" s="492">
        <v>625</v>
      </c>
      <c r="E9" s="492">
        <v>0</v>
      </c>
      <c r="F9" s="492">
        <v>0</v>
      </c>
      <c r="G9" s="492">
        <v>0</v>
      </c>
      <c r="H9" s="492">
        <f>E9+B9</f>
        <v>310</v>
      </c>
      <c r="I9" s="492">
        <f>F9+C9</f>
        <v>315</v>
      </c>
      <c r="J9" s="492">
        <f>G9+D9</f>
        <v>625</v>
      </c>
      <c r="K9" s="320" t="s">
        <v>203</v>
      </c>
      <c r="L9" s="4">
        <f>H9+H10+H11+H12+H13+H14+H15</f>
        <v>2179</v>
      </c>
      <c r="M9" s="337">
        <f>I9+I10+I11+I12+I13+I14+I15</f>
        <v>2046</v>
      </c>
      <c r="N9" s="337">
        <f>J9+J10+J11+J12+J13+J14+J15</f>
        <v>4225</v>
      </c>
      <c r="O9" s="4" t="s">
        <v>34</v>
      </c>
    </row>
    <row r="10" spans="1:15" s="4" customFormat="1" ht="20.25" customHeight="1">
      <c r="A10" s="399" t="s">
        <v>91</v>
      </c>
      <c r="B10" s="492">
        <v>541</v>
      </c>
      <c r="C10" s="492">
        <v>176</v>
      </c>
      <c r="D10" s="492">
        <v>717</v>
      </c>
      <c r="E10" s="492">
        <v>1</v>
      </c>
      <c r="F10" s="492">
        <v>0</v>
      </c>
      <c r="G10" s="492">
        <v>1</v>
      </c>
      <c r="H10" s="492">
        <f t="shared" ref="H10:H16" si="0">E10+B10</f>
        <v>542</v>
      </c>
      <c r="I10" s="492">
        <f t="shared" ref="I10:I16" si="1">F10+C10</f>
        <v>176</v>
      </c>
      <c r="J10" s="492">
        <f t="shared" ref="J10:J16" si="2">G10+D10</f>
        <v>718</v>
      </c>
      <c r="K10" s="320" t="s">
        <v>204</v>
      </c>
      <c r="L10" s="4">
        <v>491</v>
      </c>
      <c r="M10" s="4">
        <v>258</v>
      </c>
      <c r="N10" s="4">
        <v>749</v>
      </c>
      <c r="O10" s="4" t="s">
        <v>786</v>
      </c>
    </row>
    <row r="11" spans="1:15" s="4" customFormat="1" ht="20.25" customHeight="1">
      <c r="A11" s="399" t="s">
        <v>92</v>
      </c>
      <c r="B11" s="492">
        <v>429</v>
      </c>
      <c r="C11" s="492">
        <v>599</v>
      </c>
      <c r="D11" s="492">
        <v>1028</v>
      </c>
      <c r="E11" s="492">
        <v>0</v>
      </c>
      <c r="F11" s="492">
        <v>2</v>
      </c>
      <c r="G11" s="492">
        <v>2</v>
      </c>
      <c r="H11" s="492">
        <f t="shared" si="0"/>
        <v>429</v>
      </c>
      <c r="I11" s="492">
        <f t="shared" si="1"/>
        <v>601</v>
      </c>
      <c r="J11" s="492">
        <f t="shared" si="2"/>
        <v>1030</v>
      </c>
      <c r="K11" s="320" t="s">
        <v>205</v>
      </c>
      <c r="L11" s="4">
        <f>H17+H18</f>
        <v>857</v>
      </c>
      <c r="M11" s="337">
        <f>I17+I18</f>
        <v>581</v>
      </c>
      <c r="N11" s="337">
        <f>J17+J18</f>
        <v>1438</v>
      </c>
      <c r="O11" s="4" t="s">
        <v>42</v>
      </c>
    </row>
    <row r="12" spans="1:15" s="4" customFormat="1" ht="20.25" customHeight="1">
      <c r="A12" s="399" t="s">
        <v>93</v>
      </c>
      <c r="B12" s="492">
        <v>66</v>
      </c>
      <c r="C12" s="492">
        <v>177</v>
      </c>
      <c r="D12" s="492">
        <v>243</v>
      </c>
      <c r="E12" s="492">
        <v>0</v>
      </c>
      <c r="F12" s="492">
        <v>0</v>
      </c>
      <c r="G12" s="492">
        <v>0</v>
      </c>
      <c r="H12" s="492">
        <f t="shared" si="0"/>
        <v>66</v>
      </c>
      <c r="I12" s="492">
        <f t="shared" si="1"/>
        <v>177</v>
      </c>
      <c r="J12" s="492">
        <f t="shared" si="2"/>
        <v>243</v>
      </c>
      <c r="K12" s="320" t="s">
        <v>206</v>
      </c>
      <c r="L12" s="4">
        <v>968</v>
      </c>
      <c r="M12" s="4">
        <v>809</v>
      </c>
      <c r="N12" s="4">
        <v>1777</v>
      </c>
      <c r="O12" s="4" t="s">
        <v>39</v>
      </c>
    </row>
    <row r="13" spans="1:15" s="4" customFormat="1" ht="20.25" customHeight="1">
      <c r="A13" s="399" t="s">
        <v>94</v>
      </c>
      <c r="B13" s="8">
        <v>187</v>
      </c>
      <c r="C13" s="8">
        <v>233</v>
      </c>
      <c r="D13" s="8">
        <v>420</v>
      </c>
      <c r="E13" s="492">
        <v>0</v>
      </c>
      <c r="F13" s="492">
        <v>0</v>
      </c>
      <c r="G13" s="492">
        <v>0</v>
      </c>
      <c r="H13" s="492">
        <f t="shared" si="0"/>
        <v>187</v>
      </c>
      <c r="I13" s="492">
        <f t="shared" si="1"/>
        <v>233</v>
      </c>
      <c r="J13" s="492">
        <f t="shared" si="2"/>
        <v>420</v>
      </c>
      <c r="K13" s="377" t="s">
        <v>207</v>
      </c>
    </row>
    <row r="14" spans="1:15" s="4" customFormat="1" ht="20.25" customHeight="1">
      <c r="A14" s="399" t="s">
        <v>95</v>
      </c>
      <c r="B14" s="492">
        <v>388</v>
      </c>
      <c r="C14" s="492">
        <v>477</v>
      </c>
      <c r="D14" s="492">
        <v>865</v>
      </c>
      <c r="E14" s="492">
        <v>0</v>
      </c>
      <c r="F14" s="492">
        <v>1</v>
      </c>
      <c r="G14" s="492">
        <v>1</v>
      </c>
      <c r="H14" s="492">
        <f t="shared" si="0"/>
        <v>388</v>
      </c>
      <c r="I14" s="492">
        <f t="shared" si="1"/>
        <v>478</v>
      </c>
      <c r="J14" s="492">
        <f t="shared" si="2"/>
        <v>866</v>
      </c>
      <c r="K14" s="367" t="s">
        <v>208</v>
      </c>
    </row>
    <row r="15" spans="1:15" s="4" customFormat="1" ht="20.25" customHeight="1">
      <c r="A15" s="399" t="s">
        <v>96</v>
      </c>
      <c r="B15" s="492">
        <v>257</v>
      </c>
      <c r="C15" s="492">
        <v>66</v>
      </c>
      <c r="D15" s="492">
        <v>323</v>
      </c>
      <c r="E15" s="492">
        <v>0</v>
      </c>
      <c r="F15" s="492">
        <v>0</v>
      </c>
      <c r="G15" s="492">
        <v>0</v>
      </c>
      <c r="H15" s="492">
        <f t="shared" si="0"/>
        <v>257</v>
      </c>
      <c r="I15" s="492">
        <f t="shared" si="1"/>
        <v>66</v>
      </c>
      <c r="J15" s="492">
        <f t="shared" si="2"/>
        <v>323</v>
      </c>
      <c r="K15" s="320" t="s">
        <v>209</v>
      </c>
    </row>
    <row r="16" spans="1:15" s="4" customFormat="1" ht="20.25" customHeight="1">
      <c r="A16" s="399" t="s">
        <v>97</v>
      </c>
      <c r="B16" s="492">
        <v>491</v>
      </c>
      <c r="C16" s="492">
        <v>258</v>
      </c>
      <c r="D16" s="492">
        <v>749</v>
      </c>
      <c r="E16" s="492">
        <v>0</v>
      </c>
      <c r="F16" s="492">
        <v>0</v>
      </c>
      <c r="G16" s="492">
        <v>0</v>
      </c>
      <c r="H16" s="492">
        <f t="shared" si="0"/>
        <v>491</v>
      </c>
      <c r="I16" s="492">
        <f t="shared" si="1"/>
        <v>258</v>
      </c>
      <c r="J16" s="492">
        <f t="shared" si="2"/>
        <v>749</v>
      </c>
      <c r="K16" s="320" t="s">
        <v>210</v>
      </c>
    </row>
    <row r="17" spans="1:15" s="337" customFormat="1" ht="20.25" customHeight="1">
      <c r="A17" s="399" t="s">
        <v>101</v>
      </c>
      <c r="B17" s="492">
        <v>666</v>
      </c>
      <c r="C17" s="492">
        <v>473</v>
      </c>
      <c r="D17" s="492">
        <v>1139</v>
      </c>
      <c r="E17" s="492">
        <v>0</v>
      </c>
      <c r="F17" s="492">
        <v>0</v>
      </c>
      <c r="G17" s="492">
        <v>0</v>
      </c>
      <c r="H17" s="492">
        <f t="shared" ref="H17:J19" si="3">E17+B17</f>
        <v>666</v>
      </c>
      <c r="I17" s="492">
        <f t="shared" si="3"/>
        <v>473</v>
      </c>
      <c r="J17" s="492">
        <f t="shared" si="3"/>
        <v>1139</v>
      </c>
      <c r="K17" s="320" t="s">
        <v>213</v>
      </c>
    </row>
    <row r="18" spans="1:15" s="4" customFormat="1" ht="20.25" customHeight="1">
      <c r="A18" s="399" t="s">
        <v>103</v>
      </c>
      <c r="B18" s="492">
        <v>191</v>
      </c>
      <c r="C18" s="492">
        <v>108</v>
      </c>
      <c r="D18" s="492">
        <v>299</v>
      </c>
      <c r="E18" s="492">
        <v>0</v>
      </c>
      <c r="F18" s="492">
        <v>0</v>
      </c>
      <c r="G18" s="492">
        <v>0</v>
      </c>
      <c r="H18" s="492">
        <f t="shared" si="3"/>
        <v>191</v>
      </c>
      <c r="I18" s="492">
        <f t="shared" si="3"/>
        <v>108</v>
      </c>
      <c r="J18" s="492">
        <f t="shared" si="3"/>
        <v>299</v>
      </c>
      <c r="K18" s="377" t="s">
        <v>215</v>
      </c>
      <c r="L18" s="4" t="s">
        <v>633</v>
      </c>
    </row>
    <row r="19" spans="1:15" s="4" customFormat="1" ht="20.25" customHeight="1">
      <c r="A19" s="399" t="s">
        <v>104</v>
      </c>
      <c r="B19" s="492">
        <v>968</v>
      </c>
      <c r="C19" s="492">
        <v>809</v>
      </c>
      <c r="D19" s="492">
        <v>1777</v>
      </c>
      <c r="E19" s="492">
        <v>0</v>
      </c>
      <c r="F19" s="492">
        <v>0</v>
      </c>
      <c r="G19" s="492">
        <v>0</v>
      </c>
      <c r="H19" s="492">
        <f t="shared" si="3"/>
        <v>968</v>
      </c>
      <c r="I19" s="492">
        <f t="shared" si="3"/>
        <v>809</v>
      </c>
      <c r="J19" s="492">
        <f t="shared" si="3"/>
        <v>1777</v>
      </c>
      <c r="K19" s="320" t="s">
        <v>217</v>
      </c>
    </row>
    <row r="20" spans="1:15" s="4" customFormat="1" ht="20.25" customHeight="1">
      <c r="A20" s="399" t="s">
        <v>108</v>
      </c>
      <c r="B20" s="492">
        <f>SUM(B9:B19)</f>
        <v>4494</v>
      </c>
      <c r="C20" s="492">
        <f t="shared" ref="C20:J20" si="4">SUM(C9:C19)</f>
        <v>3691</v>
      </c>
      <c r="D20" s="492">
        <f t="shared" si="4"/>
        <v>8185</v>
      </c>
      <c r="E20" s="492">
        <f t="shared" si="4"/>
        <v>1</v>
      </c>
      <c r="F20" s="492">
        <f t="shared" si="4"/>
        <v>3</v>
      </c>
      <c r="G20" s="492">
        <f t="shared" si="4"/>
        <v>4</v>
      </c>
      <c r="H20" s="492">
        <f t="shared" si="4"/>
        <v>4495</v>
      </c>
      <c r="I20" s="492">
        <f t="shared" si="4"/>
        <v>3694</v>
      </c>
      <c r="J20" s="492">
        <f t="shared" si="4"/>
        <v>8189</v>
      </c>
      <c r="K20" s="367" t="s">
        <v>454</v>
      </c>
      <c r="L20" s="4">
        <f>H21+H22+H23+H24+H25</f>
        <v>444</v>
      </c>
      <c r="M20" s="337">
        <f>I21+I22+I23+I24+I25</f>
        <v>521</v>
      </c>
      <c r="N20" s="337">
        <f>J21+J22+J23+J24+J25</f>
        <v>965</v>
      </c>
      <c r="O20" s="4" t="s">
        <v>34</v>
      </c>
    </row>
    <row r="21" spans="1:15" s="4" customFormat="1" ht="20.25" customHeight="1">
      <c r="A21" s="399" t="s">
        <v>252</v>
      </c>
      <c r="B21" s="492">
        <v>118</v>
      </c>
      <c r="C21" s="492">
        <v>82</v>
      </c>
      <c r="D21" s="492">
        <v>200</v>
      </c>
      <c r="E21" s="492">
        <v>0</v>
      </c>
      <c r="F21" s="492">
        <v>0</v>
      </c>
      <c r="G21" s="492">
        <v>0</v>
      </c>
      <c r="H21" s="492">
        <f>SUM(E21,B21)</f>
        <v>118</v>
      </c>
      <c r="I21" s="492">
        <f>SUM(F21,C21)</f>
        <v>82</v>
      </c>
      <c r="J21" s="492">
        <f>SUM(G21,D21)</f>
        <v>200</v>
      </c>
      <c r="K21" s="320" t="s">
        <v>452</v>
      </c>
    </row>
    <row r="22" spans="1:15" s="337" customFormat="1" ht="20.25" customHeight="1">
      <c r="A22" s="399" t="s">
        <v>109</v>
      </c>
      <c r="B22" s="492">
        <v>51</v>
      </c>
      <c r="C22" s="492">
        <v>100</v>
      </c>
      <c r="D22" s="492">
        <v>151</v>
      </c>
      <c r="E22" s="492">
        <v>0</v>
      </c>
      <c r="F22" s="492">
        <v>0</v>
      </c>
      <c r="G22" s="492">
        <v>0</v>
      </c>
      <c r="H22" s="492">
        <f t="shared" ref="H22:J25" si="5">SUM(E22,B22)</f>
        <v>51</v>
      </c>
      <c r="I22" s="492">
        <f t="shared" si="5"/>
        <v>100</v>
      </c>
      <c r="J22" s="492">
        <f t="shared" si="5"/>
        <v>151</v>
      </c>
      <c r="K22" s="320" t="s">
        <v>220</v>
      </c>
    </row>
    <row r="23" spans="1:15" s="4" customFormat="1" ht="20.25" customHeight="1">
      <c r="A23" s="399" t="s">
        <v>110</v>
      </c>
      <c r="B23" s="492">
        <v>95</v>
      </c>
      <c r="C23" s="492">
        <v>120</v>
      </c>
      <c r="D23" s="492">
        <v>215</v>
      </c>
      <c r="E23" s="492">
        <v>0</v>
      </c>
      <c r="F23" s="492">
        <v>0</v>
      </c>
      <c r="G23" s="492">
        <v>0</v>
      </c>
      <c r="H23" s="492">
        <f t="shared" si="5"/>
        <v>95</v>
      </c>
      <c r="I23" s="492">
        <f t="shared" si="5"/>
        <v>120</v>
      </c>
      <c r="J23" s="492">
        <f t="shared" si="5"/>
        <v>215</v>
      </c>
      <c r="K23" s="320" t="s">
        <v>221</v>
      </c>
    </row>
    <row r="24" spans="1:15" s="4" customFormat="1" ht="20.25" customHeight="1">
      <c r="A24" s="399" t="s">
        <v>111</v>
      </c>
      <c r="B24" s="492">
        <v>157</v>
      </c>
      <c r="C24" s="492">
        <v>186</v>
      </c>
      <c r="D24" s="492">
        <v>343</v>
      </c>
      <c r="E24" s="492">
        <v>0</v>
      </c>
      <c r="F24" s="492">
        <v>0</v>
      </c>
      <c r="G24" s="492">
        <v>0</v>
      </c>
      <c r="H24" s="492">
        <f t="shared" si="5"/>
        <v>157</v>
      </c>
      <c r="I24" s="492">
        <f t="shared" si="5"/>
        <v>186</v>
      </c>
      <c r="J24" s="492">
        <f t="shared" si="5"/>
        <v>343</v>
      </c>
      <c r="K24" s="320" t="s">
        <v>222</v>
      </c>
    </row>
    <row r="25" spans="1:15" s="4" customFormat="1" ht="20.25" customHeight="1">
      <c r="A25" s="399" t="s">
        <v>112</v>
      </c>
      <c r="B25" s="492">
        <v>23</v>
      </c>
      <c r="C25" s="492">
        <v>33</v>
      </c>
      <c r="D25" s="492">
        <v>56</v>
      </c>
      <c r="E25" s="492">
        <v>0</v>
      </c>
      <c r="F25" s="492">
        <v>0</v>
      </c>
      <c r="G25" s="492">
        <v>0</v>
      </c>
      <c r="H25" s="492">
        <f t="shared" si="5"/>
        <v>23</v>
      </c>
      <c r="I25" s="492">
        <f t="shared" si="5"/>
        <v>33</v>
      </c>
      <c r="J25" s="492">
        <f t="shared" si="5"/>
        <v>56</v>
      </c>
      <c r="K25" s="377" t="s">
        <v>223</v>
      </c>
    </row>
    <row r="26" spans="1:15" s="4" customFormat="1" ht="20.25" customHeight="1">
      <c r="A26" s="399" t="s">
        <v>116</v>
      </c>
      <c r="B26" s="492">
        <f>SUM(B21:B25)</f>
        <v>444</v>
      </c>
      <c r="C26" s="492">
        <f t="shared" ref="C26:J26" si="6">SUM(C21:C25)</f>
        <v>521</v>
      </c>
      <c r="D26" s="492">
        <f t="shared" si="6"/>
        <v>965</v>
      </c>
      <c r="E26" s="492">
        <f t="shared" si="6"/>
        <v>0</v>
      </c>
      <c r="F26" s="492">
        <f t="shared" si="6"/>
        <v>0</v>
      </c>
      <c r="G26" s="492">
        <f t="shared" si="6"/>
        <v>0</v>
      </c>
      <c r="H26" s="492">
        <f t="shared" si="6"/>
        <v>444</v>
      </c>
      <c r="I26" s="492">
        <f t="shared" si="6"/>
        <v>521</v>
      </c>
      <c r="J26" s="492">
        <f t="shared" si="6"/>
        <v>965</v>
      </c>
      <c r="K26" s="367" t="s">
        <v>455</v>
      </c>
    </row>
    <row r="27" spans="1:15" s="4" customFormat="1" ht="20.25" customHeight="1" thickBot="1">
      <c r="A27" s="394" t="s">
        <v>11</v>
      </c>
      <c r="B27" s="495">
        <f>SUM(B26,B20)</f>
        <v>4938</v>
      </c>
      <c r="C27" s="495">
        <f t="shared" ref="C27:J27" si="7">SUM(C26,C20)</f>
        <v>4212</v>
      </c>
      <c r="D27" s="495">
        <f t="shared" si="7"/>
        <v>9150</v>
      </c>
      <c r="E27" s="495">
        <f t="shared" si="7"/>
        <v>1</v>
      </c>
      <c r="F27" s="495">
        <f t="shared" si="7"/>
        <v>3</v>
      </c>
      <c r="G27" s="495">
        <f t="shared" si="7"/>
        <v>4</v>
      </c>
      <c r="H27" s="495">
        <f t="shared" si="7"/>
        <v>4939</v>
      </c>
      <c r="I27" s="495">
        <f t="shared" si="7"/>
        <v>4215</v>
      </c>
      <c r="J27" s="495">
        <f t="shared" si="7"/>
        <v>9154</v>
      </c>
      <c r="K27" s="76" t="s">
        <v>161</v>
      </c>
    </row>
    <row r="28" spans="1:15" s="4" customFormat="1" ht="18" customHeight="1" thickTop="1">
      <c r="A28" s="95"/>
      <c r="B28" s="21"/>
      <c r="C28" s="21"/>
      <c r="D28" s="21"/>
      <c r="E28" s="21"/>
      <c r="F28" s="21"/>
      <c r="G28" s="21"/>
      <c r="H28" s="21"/>
      <c r="I28" s="21"/>
      <c r="J28" s="21"/>
      <c r="K28" s="26"/>
    </row>
    <row r="29" spans="1:15" s="4" customFormat="1" ht="18" customHeight="1">
      <c r="A29" s="95"/>
      <c r="B29" s="21"/>
      <c r="C29" s="21"/>
      <c r="D29" s="21"/>
      <c r="E29" s="21"/>
      <c r="F29" s="21"/>
      <c r="G29" s="21"/>
      <c r="H29" s="21"/>
      <c r="I29" s="21"/>
      <c r="J29" s="21"/>
      <c r="K29" s="26"/>
    </row>
    <row r="30" spans="1:15" s="4" customFormat="1" ht="18" customHeight="1" thickBot="1">
      <c r="A30" s="14" t="s">
        <v>823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6" t="s">
        <v>751</v>
      </c>
    </row>
    <row r="31" spans="1:15" s="4" customFormat="1" ht="18" customHeight="1" thickTop="1">
      <c r="A31" s="1079" t="s">
        <v>89</v>
      </c>
      <c r="B31" s="1116" t="s">
        <v>6</v>
      </c>
      <c r="C31" s="1116"/>
      <c r="D31" s="1116"/>
      <c r="E31" s="1116" t="s">
        <v>7</v>
      </c>
      <c r="F31" s="1116"/>
      <c r="G31" s="1116"/>
      <c r="H31" s="1116" t="s">
        <v>8</v>
      </c>
      <c r="I31" s="1116"/>
      <c r="J31" s="1116"/>
      <c r="K31" s="1082" t="s">
        <v>202</v>
      </c>
    </row>
    <row r="32" spans="1:15" s="4" customFormat="1" ht="18" customHeight="1">
      <c r="A32" s="1080"/>
      <c r="B32" s="1117" t="s">
        <v>441</v>
      </c>
      <c r="C32" s="1117"/>
      <c r="D32" s="1117"/>
      <c r="E32" s="1117" t="s">
        <v>127</v>
      </c>
      <c r="F32" s="1117"/>
      <c r="G32" s="1117"/>
      <c r="H32" s="1117" t="s">
        <v>128</v>
      </c>
      <c r="I32" s="1117"/>
      <c r="J32" s="1117"/>
      <c r="K32" s="1083"/>
    </row>
    <row r="33" spans="1:15" s="4" customFormat="1" ht="18" customHeight="1">
      <c r="A33" s="1080"/>
      <c r="B33" s="88" t="s">
        <v>235</v>
      </c>
      <c r="C33" s="88" t="s">
        <v>267</v>
      </c>
      <c r="D33" s="998" t="s">
        <v>241</v>
      </c>
      <c r="E33" s="88" t="s">
        <v>235</v>
      </c>
      <c r="F33" s="88" t="s">
        <v>267</v>
      </c>
      <c r="G33" s="998" t="s">
        <v>241</v>
      </c>
      <c r="H33" s="88" t="s">
        <v>235</v>
      </c>
      <c r="I33" s="88" t="s">
        <v>267</v>
      </c>
      <c r="J33" s="998" t="s">
        <v>241</v>
      </c>
      <c r="K33" s="1083"/>
    </row>
    <row r="34" spans="1:15" s="4" customFormat="1" ht="15" customHeight="1" thickBot="1">
      <c r="A34" s="1081"/>
      <c r="B34" s="478" t="s">
        <v>238</v>
      </c>
      <c r="C34" s="478" t="s">
        <v>239</v>
      </c>
      <c r="D34" s="478" t="s">
        <v>240</v>
      </c>
      <c r="E34" s="478" t="s">
        <v>238</v>
      </c>
      <c r="F34" s="478" t="s">
        <v>239</v>
      </c>
      <c r="G34" s="478" t="s">
        <v>240</v>
      </c>
      <c r="H34" s="478" t="s">
        <v>238</v>
      </c>
      <c r="I34" s="478" t="s">
        <v>239</v>
      </c>
      <c r="J34" s="478" t="s">
        <v>240</v>
      </c>
      <c r="K34" s="1084"/>
    </row>
    <row r="35" spans="1:15" s="4" customFormat="1" ht="19.5" customHeight="1">
      <c r="A35" s="225" t="s">
        <v>12</v>
      </c>
      <c r="B35" s="994"/>
      <c r="C35" s="994"/>
      <c r="D35" s="994"/>
      <c r="E35" s="994"/>
      <c r="F35" s="994"/>
      <c r="G35" s="994"/>
      <c r="H35" s="994"/>
      <c r="I35" s="994"/>
      <c r="J35" s="999"/>
      <c r="K35" s="66" t="s">
        <v>170</v>
      </c>
      <c r="L35" s="4" t="s">
        <v>634</v>
      </c>
    </row>
    <row r="36" spans="1:15" s="337" customFormat="1" ht="19.5" customHeight="1">
      <c r="A36" s="399" t="s">
        <v>90</v>
      </c>
      <c r="B36" s="492">
        <v>158</v>
      </c>
      <c r="C36" s="492">
        <v>155</v>
      </c>
      <c r="D36" s="492">
        <v>313</v>
      </c>
      <c r="E36" s="492">
        <v>0</v>
      </c>
      <c r="F36" s="492">
        <v>0</v>
      </c>
      <c r="G36" s="492">
        <v>0</v>
      </c>
      <c r="H36" s="492">
        <f>SUM(E36,B36)</f>
        <v>158</v>
      </c>
      <c r="I36" s="492">
        <f>SUM(F36,C36)</f>
        <v>155</v>
      </c>
      <c r="J36" s="492">
        <f>SUM(H36:I36)</f>
        <v>313</v>
      </c>
      <c r="K36" s="320" t="s">
        <v>203</v>
      </c>
      <c r="L36" s="337">
        <f>SUM(H36,H37,H38,H39,H40,H41)</f>
        <v>660</v>
      </c>
      <c r="M36" s="337">
        <f>SUM(I36,I37,I38,I39,I40,I41)</f>
        <v>754</v>
      </c>
      <c r="N36" s="337">
        <f>SUM(J36,J37,J38,J39,J40,J41)</f>
        <v>1414</v>
      </c>
      <c r="O36" s="337" t="s">
        <v>34</v>
      </c>
    </row>
    <row r="37" spans="1:15" s="4" customFormat="1" ht="19.5" customHeight="1">
      <c r="A37" s="399" t="s">
        <v>117</v>
      </c>
      <c r="B37" s="492">
        <v>108</v>
      </c>
      <c r="C37" s="492">
        <v>10</v>
      </c>
      <c r="D37" s="492">
        <v>118</v>
      </c>
      <c r="E37" s="492">
        <v>0</v>
      </c>
      <c r="F37" s="492">
        <v>0</v>
      </c>
      <c r="G37" s="492">
        <v>0</v>
      </c>
      <c r="H37" s="492">
        <f t="shared" ref="H37:H50" si="8">SUM(E37,B37)</f>
        <v>108</v>
      </c>
      <c r="I37" s="492">
        <f t="shared" ref="I37:I50" si="9">SUM(F37,C37)</f>
        <v>10</v>
      </c>
      <c r="J37" s="492">
        <f t="shared" ref="J37:J50" si="10">SUM(H37:I37)</f>
        <v>118</v>
      </c>
      <c r="K37" s="320" t="s">
        <v>227</v>
      </c>
      <c r="L37" s="4">
        <v>73</v>
      </c>
      <c r="M37" s="4">
        <v>42</v>
      </c>
      <c r="N37" s="4">
        <v>115</v>
      </c>
      <c r="O37" s="4" t="s">
        <v>786</v>
      </c>
    </row>
    <row r="38" spans="1:15" s="4" customFormat="1" ht="19.5" customHeight="1">
      <c r="A38" s="399" t="s">
        <v>92</v>
      </c>
      <c r="B38" s="492">
        <v>158</v>
      </c>
      <c r="C38" s="492">
        <v>171</v>
      </c>
      <c r="D38" s="492">
        <v>329</v>
      </c>
      <c r="E38" s="492">
        <v>0</v>
      </c>
      <c r="F38" s="492">
        <v>0</v>
      </c>
      <c r="G38" s="492">
        <v>0</v>
      </c>
      <c r="H38" s="492">
        <f t="shared" si="8"/>
        <v>158</v>
      </c>
      <c r="I38" s="492">
        <f t="shared" si="9"/>
        <v>171</v>
      </c>
      <c r="J38" s="492">
        <f t="shared" si="10"/>
        <v>329</v>
      </c>
      <c r="K38" s="320" t="s">
        <v>228</v>
      </c>
      <c r="L38" s="4">
        <f>H43+H44</f>
        <v>410</v>
      </c>
      <c r="M38" s="337">
        <f>I43+I44</f>
        <v>173</v>
      </c>
      <c r="N38" s="337">
        <f>J43+J44</f>
        <v>583</v>
      </c>
      <c r="O38" s="4" t="s">
        <v>42</v>
      </c>
    </row>
    <row r="39" spans="1:15" s="337" customFormat="1" ht="19.5" customHeight="1">
      <c r="A39" s="399" t="s">
        <v>476</v>
      </c>
      <c r="B39" s="492">
        <v>5</v>
      </c>
      <c r="C39" s="492">
        <v>46</v>
      </c>
      <c r="D39" s="492">
        <v>51</v>
      </c>
      <c r="E39" s="492">
        <v>0</v>
      </c>
      <c r="F39" s="492">
        <v>0</v>
      </c>
      <c r="G39" s="492">
        <v>0</v>
      </c>
      <c r="H39" s="492">
        <f t="shared" si="8"/>
        <v>5</v>
      </c>
      <c r="I39" s="492">
        <f t="shared" si="9"/>
        <v>46</v>
      </c>
      <c r="J39" s="492">
        <f t="shared" si="10"/>
        <v>51</v>
      </c>
      <c r="K39" s="320" t="s">
        <v>217</v>
      </c>
      <c r="L39" s="337">
        <v>370</v>
      </c>
      <c r="M39" s="337">
        <v>117</v>
      </c>
      <c r="N39" s="337">
        <v>487</v>
      </c>
      <c r="O39" s="337" t="s">
        <v>39</v>
      </c>
    </row>
    <row r="40" spans="1:15" s="337" customFormat="1" ht="19.5" customHeight="1">
      <c r="A40" s="399" t="s">
        <v>94</v>
      </c>
      <c r="B40" s="492">
        <v>197</v>
      </c>
      <c r="C40" s="492">
        <v>332</v>
      </c>
      <c r="D40" s="492">
        <v>529</v>
      </c>
      <c r="E40" s="492">
        <v>0</v>
      </c>
      <c r="F40" s="492">
        <v>0</v>
      </c>
      <c r="G40" s="492">
        <v>0</v>
      </c>
      <c r="H40" s="492">
        <f t="shared" si="8"/>
        <v>197</v>
      </c>
      <c r="I40" s="492">
        <f t="shared" si="9"/>
        <v>332</v>
      </c>
      <c r="J40" s="492">
        <f t="shared" si="10"/>
        <v>529</v>
      </c>
      <c r="K40" s="320" t="s">
        <v>207</v>
      </c>
    </row>
    <row r="41" spans="1:15" s="337" customFormat="1" ht="19.5" customHeight="1">
      <c r="A41" s="399" t="s">
        <v>95</v>
      </c>
      <c r="B41" s="492">
        <v>34</v>
      </c>
      <c r="C41" s="492">
        <v>40</v>
      </c>
      <c r="D41" s="492">
        <v>74</v>
      </c>
      <c r="E41" s="492">
        <v>0</v>
      </c>
      <c r="F41" s="492">
        <v>0</v>
      </c>
      <c r="G41" s="492">
        <v>0</v>
      </c>
      <c r="H41" s="492">
        <f t="shared" si="8"/>
        <v>34</v>
      </c>
      <c r="I41" s="492">
        <f t="shared" si="9"/>
        <v>40</v>
      </c>
      <c r="J41" s="492">
        <f t="shared" si="10"/>
        <v>74</v>
      </c>
      <c r="K41" s="320" t="s">
        <v>208</v>
      </c>
    </row>
    <row r="42" spans="1:15" s="337" customFormat="1" ht="19.5" customHeight="1">
      <c r="A42" s="399" t="s">
        <v>118</v>
      </c>
      <c r="B42" s="492">
        <v>73</v>
      </c>
      <c r="C42" s="492">
        <v>42</v>
      </c>
      <c r="D42" s="492">
        <v>115</v>
      </c>
      <c r="E42" s="492">
        <v>0</v>
      </c>
      <c r="F42" s="492">
        <v>0</v>
      </c>
      <c r="G42" s="492">
        <v>0</v>
      </c>
      <c r="H42" s="492">
        <f t="shared" si="8"/>
        <v>73</v>
      </c>
      <c r="I42" s="492">
        <f t="shared" si="9"/>
        <v>42</v>
      </c>
      <c r="J42" s="492">
        <f t="shared" si="10"/>
        <v>115</v>
      </c>
      <c r="K42" s="377" t="s">
        <v>229</v>
      </c>
      <c r="L42" s="337" t="s">
        <v>787</v>
      </c>
    </row>
    <row r="43" spans="1:15" s="337" customFormat="1" ht="19.5" customHeight="1">
      <c r="A43" s="399" t="s">
        <v>475</v>
      </c>
      <c r="B43" s="492">
        <v>392</v>
      </c>
      <c r="C43" s="492">
        <v>161</v>
      </c>
      <c r="D43" s="492">
        <v>553</v>
      </c>
      <c r="E43" s="492">
        <v>0</v>
      </c>
      <c r="F43" s="492">
        <v>0</v>
      </c>
      <c r="G43" s="492">
        <v>0</v>
      </c>
      <c r="H43" s="492">
        <f t="shared" si="8"/>
        <v>392</v>
      </c>
      <c r="I43" s="492">
        <f t="shared" si="9"/>
        <v>161</v>
      </c>
      <c r="J43" s="492">
        <f t="shared" si="10"/>
        <v>553</v>
      </c>
      <c r="K43" s="367" t="s">
        <v>540</v>
      </c>
      <c r="L43" s="337">
        <f>H47+H48</f>
        <v>103</v>
      </c>
      <c r="M43" s="337">
        <f>I47+I48</f>
        <v>173</v>
      </c>
      <c r="N43" s="337">
        <f>J47+J48</f>
        <v>276</v>
      </c>
      <c r="O43" s="337" t="s">
        <v>34</v>
      </c>
    </row>
    <row r="44" spans="1:15" s="337" customFormat="1" ht="19.5" customHeight="1">
      <c r="A44" s="399" t="s">
        <v>538</v>
      </c>
      <c r="B44" s="492">
        <v>18</v>
      </c>
      <c r="C44" s="492">
        <v>12</v>
      </c>
      <c r="D44" s="492">
        <v>30</v>
      </c>
      <c r="E44" s="492">
        <v>0</v>
      </c>
      <c r="F44" s="492">
        <v>0</v>
      </c>
      <c r="G44" s="492">
        <v>0</v>
      </c>
      <c r="H44" s="492">
        <f t="shared" si="8"/>
        <v>18</v>
      </c>
      <c r="I44" s="492">
        <f t="shared" si="9"/>
        <v>12</v>
      </c>
      <c r="J44" s="492">
        <f t="shared" si="10"/>
        <v>30</v>
      </c>
      <c r="K44" s="320" t="s">
        <v>542</v>
      </c>
    </row>
    <row r="45" spans="1:15" s="4" customFormat="1" ht="19.5" customHeight="1">
      <c r="A45" s="399" t="s">
        <v>477</v>
      </c>
      <c r="B45" s="492">
        <v>370</v>
      </c>
      <c r="C45" s="492">
        <v>117</v>
      </c>
      <c r="D45" s="492">
        <v>487</v>
      </c>
      <c r="E45" s="492">
        <v>0</v>
      </c>
      <c r="F45" s="492">
        <v>0</v>
      </c>
      <c r="G45" s="492">
        <v>0</v>
      </c>
      <c r="H45" s="492">
        <f t="shared" si="8"/>
        <v>370</v>
      </c>
      <c r="I45" s="492">
        <f t="shared" si="9"/>
        <v>117</v>
      </c>
      <c r="J45" s="492">
        <f t="shared" si="10"/>
        <v>487</v>
      </c>
      <c r="K45" s="320" t="s">
        <v>541</v>
      </c>
      <c r="L45" s="4">
        <f>L20+L43</f>
        <v>547</v>
      </c>
      <c r="M45" s="337">
        <f>M20+M43</f>
        <v>694</v>
      </c>
      <c r="N45" s="337">
        <f>N20+N43</f>
        <v>1241</v>
      </c>
    </row>
    <row r="46" spans="1:15" s="4" customFormat="1" ht="19.5" customHeight="1">
      <c r="A46" s="399" t="s">
        <v>119</v>
      </c>
      <c r="B46" s="492">
        <f t="shared" ref="B46:G46" si="11">SUM(B36:B45)</f>
        <v>1513</v>
      </c>
      <c r="C46" s="492">
        <f t="shared" si="11"/>
        <v>1086</v>
      </c>
      <c r="D46" s="492">
        <f t="shared" si="11"/>
        <v>2599</v>
      </c>
      <c r="E46" s="492">
        <f t="shared" si="11"/>
        <v>0</v>
      </c>
      <c r="F46" s="492">
        <f t="shared" si="11"/>
        <v>0</v>
      </c>
      <c r="G46" s="492">
        <f t="shared" si="11"/>
        <v>0</v>
      </c>
      <c r="H46" s="492">
        <f t="shared" si="8"/>
        <v>1513</v>
      </c>
      <c r="I46" s="492">
        <f t="shared" si="9"/>
        <v>1086</v>
      </c>
      <c r="J46" s="492">
        <f t="shared" si="10"/>
        <v>2599</v>
      </c>
      <c r="K46" s="320" t="s">
        <v>453</v>
      </c>
    </row>
    <row r="47" spans="1:15" s="4" customFormat="1" ht="19.5" customHeight="1">
      <c r="A47" s="399" t="s">
        <v>120</v>
      </c>
      <c r="B47" s="492">
        <v>91</v>
      </c>
      <c r="C47" s="492">
        <v>94</v>
      </c>
      <c r="D47" s="492">
        <v>185</v>
      </c>
      <c r="E47" s="492">
        <v>0</v>
      </c>
      <c r="F47" s="492">
        <v>0</v>
      </c>
      <c r="G47" s="492">
        <v>0</v>
      </c>
      <c r="H47" s="492">
        <f t="shared" si="8"/>
        <v>91</v>
      </c>
      <c r="I47" s="492">
        <f t="shared" si="9"/>
        <v>94</v>
      </c>
      <c r="J47" s="492">
        <f t="shared" si="10"/>
        <v>185</v>
      </c>
      <c r="K47" s="377" t="s">
        <v>230</v>
      </c>
      <c r="L47" s="4" t="s">
        <v>634</v>
      </c>
    </row>
    <row r="48" spans="1:15" s="337" customFormat="1" ht="19.5" customHeight="1">
      <c r="A48" s="399" t="s">
        <v>539</v>
      </c>
      <c r="B48" s="492">
        <v>12</v>
      </c>
      <c r="C48" s="492">
        <v>79</v>
      </c>
      <c r="D48" s="492">
        <v>91</v>
      </c>
      <c r="E48" s="492">
        <v>0</v>
      </c>
      <c r="F48" s="492">
        <v>0</v>
      </c>
      <c r="G48" s="492">
        <v>0</v>
      </c>
      <c r="H48" s="492">
        <f t="shared" si="8"/>
        <v>12</v>
      </c>
      <c r="I48" s="492">
        <f t="shared" si="9"/>
        <v>79</v>
      </c>
      <c r="J48" s="492">
        <f t="shared" si="10"/>
        <v>91</v>
      </c>
      <c r="K48" s="367" t="s">
        <v>223</v>
      </c>
      <c r="L48" s="337">
        <f t="shared" ref="L48:N51" si="12">L9+L36</f>
        <v>2839</v>
      </c>
      <c r="M48" s="337">
        <f t="shared" si="12"/>
        <v>2800</v>
      </c>
      <c r="N48" s="337">
        <f t="shared" si="12"/>
        <v>5639</v>
      </c>
      <c r="O48" s="337" t="s">
        <v>34</v>
      </c>
    </row>
    <row r="49" spans="1:15" s="4" customFormat="1" ht="19.5" customHeight="1" thickBot="1">
      <c r="A49" s="96" t="s">
        <v>13</v>
      </c>
      <c r="B49" s="500">
        <f t="shared" ref="B49:G49" si="13">SUM(B47:B48,B46)</f>
        <v>1616</v>
      </c>
      <c r="C49" s="500">
        <f t="shared" si="13"/>
        <v>1259</v>
      </c>
      <c r="D49" s="500">
        <f t="shared" si="13"/>
        <v>2875</v>
      </c>
      <c r="E49" s="500">
        <f t="shared" si="13"/>
        <v>0</v>
      </c>
      <c r="F49" s="500">
        <f t="shared" si="13"/>
        <v>0</v>
      </c>
      <c r="G49" s="500">
        <f t="shared" si="13"/>
        <v>0</v>
      </c>
      <c r="H49" s="492">
        <f t="shared" si="8"/>
        <v>1616</v>
      </c>
      <c r="I49" s="492">
        <f t="shared" si="9"/>
        <v>1259</v>
      </c>
      <c r="J49" s="492">
        <f t="shared" si="10"/>
        <v>2875</v>
      </c>
      <c r="K49" s="67" t="s">
        <v>171</v>
      </c>
      <c r="L49" s="4">
        <f t="shared" si="12"/>
        <v>564</v>
      </c>
      <c r="M49" s="337">
        <f t="shared" si="12"/>
        <v>300</v>
      </c>
      <c r="N49" s="337">
        <f t="shared" si="12"/>
        <v>864</v>
      </c>
      <c r="O49" s="4" t="s">
        <v>786</v>
      </c>
    </row>
    <row r="50" spans="1:15" s="4" customFormat="1" ht="19.5" customHeight="1" thickBot="1">
      <c r="A50" s="232" t="s">
        <v>78</v>
      </c>
      <c r="B50" s="480">
        <f t="shared" ref="B50:G50" si="14">SUM(B49,B27)</f>
        <v>6554</v>
      </c>
      <c r="C50" s="480">
        <f t="shared" si="14"/>
        <v>5471</v>
      </c>
      <c r="D50" s="480">
        <f t="shared" si="14"/>
        <v>12025</v>
      </c>
      <c r="E50" s="480">
        <f t="shared" si="14"/>
        <v>1</v>
      </c>
      <c r="F50" s="480">
        <f t="shared" si="14"/>
        <v>3</v>
      </c>
      <c r="G50" s="480">
        <f t="shared" si="14"/>
        <v>4</v>
      </c>
      <c r="H50" s="480">
        <f t="shared" si="8"/>
        <v>6555</v>
      </c>
      <c r="I50" s="480">
        <f t="shared" si="9"/>
        <v>5474</v>
      </c>
      <c r="J50" s="480">
        <f t="shared" si="10"/>
        <v>12029</v>
      </c>
      <c r="K50" s="68" t="s">
        <v>512</v>
      </c>
      <c r="L50" s="4">
        <f t="shared" si="12"/>
        <v>1267</v>
      </c>
      <c r="M50" s="337">
        <f t="shared" si="12"/>
        <v>754</v>
      </c>
      <c r="N50" s="337">
        <f t="shared" si="12"/>
        <v>2021</v>
      </c>
      <c r="O50" s="4" t="s">
        <v>42</v>
      </c>
    </row>
    <row r="51" spans="1:15" s="4" customFormat="1" ht="19.5" customHeight="1" thickTop="1">
      <c r="A51" s="15"/>
      <c r="B51" s="19"/>
      <c r="C51" s="19"/>
      <c r="D51" s="19"/>
      <c r="E51" s="19"/>
      <c r="F51" s="19"/>
      <c r="G51" s="19"/>
      <c r="H51" s="19"/>
      <c r="I51" s="19"/>
      <c r="J51" s="19"/>
      <c r="L51" s="4">
        <f t="shared" si="12"/>
        <v>1338</v>
      </c>
      <c r="M51" s="337">
        <f t="shared" si="12"/>
        <v>926</v>
      </c>
      <c r="N51" s="337">
        <f t="shared" si="12"/>
        <v>2264</v>
      </c>
      <c r="O51" s="4" t="s">
        <v>39</v>
      </c>
    </row>
    <row r="52" spans="1:15" s="4" customFormat="1" ht="15.75"/>
    <row r="53" spans="1:15" s="4" customFormat="1" ht="15.75"/>
    <row r="54" spans="1:15" s="4" customFormat="1" ht="15.75"/>
    <row r="55" spans="1:15" s="4" customFormat="1" ht="15.75"/>
    <row r="56" spans="1:15" s="4" customFormat="1" ht="24.75" customHeight="1"/>
    <row r="57" spans="1:15" s="4" customFormat="1" ht="15.75"/>
    <row r="58" spans="1:15" s="4" customFormat="1" ht="15.75"/>
    <row r="59" spans="1:15" s="4" customFormat="1" ht="15.75"/>
    <row r="60" spans="1:15" s="4" customFormat="1" ht="15.75"/>
    <row r="61" spans="1:15" s="4" customFormat="1" ht="15.75"/>
    <row r="62" spans="1:15" ht="15">
      <c r="B62" s="3"/>
      <c r="C62" s="3"/>
      <c r="D62" s="3"/>
      <c r="E62" s="3"/>
      <c r="F62" s="3"/>
      <c r="G62" s="3"/>
      <c r="H62" s="3"/>
      <c r="I62" s="3"/>
      <c r="J62" s="3"/>
    </row>
    <row r="63" spans="1:15" ht="15">
      <c r="B63" s="3"/>
      <c r="C63" s="3"/>
      <c r="D63" s="3"/>
      <c r="E63" s="3"/>
      <c r="F63" s="3"/>
      <c r="G63" s="3"/>
      <c r="H63" s="3"/>
      <c r="I63" s="3"/>
      <c r="J63" s="3"/>
    </row>
    <row r="64" spans="1:15" ht="15">
      <c r="B64" s="3"/>
      <c r="C64" s="3"/>
      <c r="D64" s="3"/>
      <c r="E64" s="3"/>
      <c r="F64" s="3"/>
      <c r="G64" s="3"/>
      <c r="H64" s="3"/>
      <c r="I64" s="3"/>
      <c r="J64" s="3"/>
    </row>
    <row r="65" spans="2:10" ht="15">
      <c r="B65" s="3"/>
      <c r="C65" s="3"/>
      <c r="D65" s="3"/>
      <c r="E65" s="3"/>
      <c r="F65" s="3"/>
      <c r="G65" s="3"/>
      <c r="H65" s="3"/>
      <c r="I65" s="3"/>
      <c r="J65" s="3"/>
    </row>
    <row r="66" spans="2:10" ht="15">
      <c r="B66" s="3"/>
      <c r="C66" s="3"/>
      <c r="D66" s="3"/>
      <c r="E66" s="3"/>
      <c r="F66" s="3"/>
      <c r="G66" s="3"/>
      <c r="H66" s="3"/>
      <c r="I66" s="3"/>
      <c r="J66" s="3"/>
    </row>
    <row r="67" spans="2:10" ht="15">
      <c r="B67" s="3"/>
      <c r="C67" s="3"/>
      <c r="D67" s="3"/>
      <c r="E67" s="3"/>
      <c r="F67" s="3"/>
      <c r="G67" s="3"/>
      <c r="H67" s="3"/>
      <c r="I67" s="3"/>
      <c r="J67" s="3"/>
    </row>
    <row r="68" spans="2:10" ht="15">
      <c r="B68" s="3"/>
      <c r="C68" s="3"/>
      <c r="D68" s="3"/>
      <c r="E68" s="3"/>
      <c r="F68" s="3"/>
      <c r="G68" s="3"/>
      <c r="H68" s="3"/>
      <c r="I68" s="3"/>
      <c r="J68" s="3"/>
    </row>
    <row r="69" spans="2:10" ht="15">
      <c r="B69" s="3"/>
      <c r="C69" s="3"/>
      <c r="D69" s="3"/>
      <c r="E69" s="3"/>
      <c r="F69" s="3"/>
      <c r="G69" s="3"/>
      <c r="H69" s="3"/>
      <c r="I69" s="3"/>
      <c r="J69" s="3"/>
    </row>
    <row r="70" spans="2:10" ht="15">
      <c r="B70" s="3"/>
      <c r="C70" s="3"/>
      <c r="D70" s="3"/>
      <c r="E70" s="3"/>
      <c r="F70" s="3"/>
      <c r="G70" s="3"/>
      <c r="H70" s="3"/>
      <c r="I70" s="3"/>
      <c r="J70" s="3"/>
    </row>
    <row r="71" spans="2:10" ht="15">
      <c r="B71" s="3"/>
      <c r="C71" s="3"/>
      <c r="D71" s="3"/>
      <c r="E71" s="3"/>
      <c r="F71" s="3"/>
      <c r="G71" s="3"/>
      <c r="H71" s="3"/>
      <c r="I71" s="3"/>
      <c r="J71" s="3"/>
    </row>
    <row r="72" spans="2:10" ht="15">
      <c r="B72" s="3"/>
      <c r="C72" s="3"/>
      <c r="D72" s="3"/>
      <c r="E72" s="3"/>
      <c r="F72" s="3"/>
      <c r="G72" s="3"/>
      <c r="H72" s="3"/>
      <c r="I72" s="3"/>
      <c r="J72" s="3"/>
    </row>
    <row r="73" spans="2:10" ht="15">
      <c r="B73" s="3"/>
      <c r="C73" s="3"/>
      <c r="D73" s="3"/>
      <c r="E73" s="3"/>
      <c r="F73" s="3"/>
      <c r="G73" s="3"/>
      <c r="H73" s="3"/>
      <c r="I73" s="3"/>
      <c r="J73" s="3"/>
    </row>
    <row r="74" spans="2:10" ht="15">
      <c r="B74" s="3"/>
      <c r="C74" s="3"/>
      <c r="D74" s="3"/>
      <c r="E74" s="3"/>
      <c r="F74" s="3"/>
      <c r="G74" s="3"/>
      <c r="H74" s="3"/>
      <c r="I74" s="3"/>
      <c r="J74" s="3"/>
    </row>
    <row r="75" spans="2:10" ht="15">
      <c r="B75" s="3"/>
      <c r="C75" s="3"/>
      <c r="D75" s="3"/>
      <c r="E75" s="3"/>
      <c r="F75" s="3"/>
      <c r="G75" s="3"/>
      <c r="H75" s="3"/>
      <c r="I75" s="3"/>
      <c r="J75" s="3"/>
    </row>
    <row r="76" spans="2:10" ht="15">
      <c r="B76" s="3"/>
      <c r="C76" s="3"/>
      <c r="D76" s="3"/>
      <c r="E76" s="3"/>
      <c r="F76" s="3"/>
      <c r="G76" s="3"/>
      <c r="H76" s="3"/>
      <c r="I76" s="3"/>
      <c r="J76" s="3"/>
    </row>
    <row r="77" spans="2:10" ht="15">
      <c r="B77" s="3"/>
      <c r="C77" s="3"/>
      <c r="D77" s="3"/>
      <c r="E77" s="3"/>
      <c r="F77" s="3"/>
      <c r="G77" s="3"/>
      <c r="H77" s="3"/>
      <c r="I77" s="3"/>
      <c r="J77" s="3"/>
    </row>
    <row r="78" spans="2:10" ht="15">
      <c r="B78" s="3"/>
      <c r="C78" s="3"/>
      <c r="D78" s="3"/>
      <c r="E78" s="3"/>
      <c r="F78" s="3"/>
      <c r="G78" s="3"/>
      <c r="H78" s="3"/>
      <c r="I78" s="3"/>
      <c r="J78" s="3"/>
    </row>
  </sheetData>
  <mergeCells count="18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31:A34"/>
    <mergeCell ref="B31:D31"/>
    <mergeCell ref="E31:G31"/>
    <mergeCell ref="H31:J31"/>
    <mergeCell ref="K31:K34"/>
    <mergeCell ref="B32:D32"/>
    <mergeCell ref="E32:G32"/>
    <mergeCell ref="H32:J32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CC9900"/>
  </sheetPr>
  <dimension ref="A1:K66"/>
  <sheetViews>
    <sheetView rightToLeft="1" view="pageBreakPreview" topLeftCell="A37" zoomScale="90" zoomScaleNormal="75" zoomScaleSheetLayoutView="90" workbookViewId="0">
      <selection activeCell="C75" sqref="C75"/>
    </sheetView>
  </sheetViews>
  <sheetFormatPr defaultRowHeight="12.75"/>
  <cols>
    <col min="1" max="1" width="32" style="16" customWidth="1"/>
    <col min="2" max="10" width="10.28515625" style="16" customWidth="1"/>
    <col min="11" max="11" width="47" style="16" customWidth="1"/>
    <col min="12" max="250" width="9.140625" style="16"/>
    <col min="251" max="251" width="26.28515625" style="16" customWidth="1"/>
    <col min="252" max="260" width="10" style="16" customWidth="1"/>
    <col min="261" max="506" width="9.140625" style="16"/>
    <col min="507" max="507" width="26.28515625" style="16" customWidth="1"/>
    <col min="508" max="516" width="10" style="16" customWidth="1"/>
    <col min="517" max="762" width="9.140625" style="16"/>
    <col min="763" max="763" width="26.28515625" style="16" customWidth="1"/>
    <col min="764" max="772" width="10" style="16" customWidth="1"/>
    <col min="773" max="1018" width="9.140625" style="16"/>
    <col min="1019" max="1019" width="26.28515625" style="16" customWidth="1"/>
    <col min="1020" max="1028" width="10" style="16" customWidth="1"/>
    <col min="1029" max="1274" width="9.140625" style="16"/>
    <col min="1275" max="1275" width="26.28515625" style="16" customWidth="1"/>
    <col min="1276" max="1284" width="10" style="16" customWidth="1"/>
    <col min="1285" max="1530" width="9.140625" style="16"/>
    <col min="1531" max="1531" width="26.28515625" style="16" customWidth="1"/>
    <col min="1532" max="1540" width="10" style="16" customWidth="1"/>
    <col min="1541" max="1786" width="9.140625" style="16"/>
    <col min="1787" max="1787" width="26.28515625" style="16" customWidth="1"/>
    <col min="1788" max="1796" width="10" style="16" customWidth="1"/>
    <col min="1797" max="2042" width="9.140625" style="16"/>
    <col min="2043" max="2043" width="26.28515625" style="16" customWidth="1"/>
    <col min="2044" max="2052" width="10" style="16" customWidth="1"/>
    <col min="2053" max="2298" width="9.140625" style="16"/>
    <col min="2299" max="2299" width="26.28515625" style="16" customWidth="1"/>
    <col min="2300" max="2308" width="10" style="16" customWidth="1"/>
    <col min="2309" max="2554" width="9.140625" style="16"/>
    <col min="2555" max="2555" width="26.28515625" style="16" customWidth="1"/>
    <col min="2556" max="2564" width="10" style="16" customWidth="1"/>
    <col min="2565" max="2810" width="9.140625" style="16"/>
    <col min="2811" max="2811" width="26.28515625" style="16" customWidth="1"/>
    <col min="2812" max="2820" width="10" style="16" customWidth="1"/>
    <col min="2821" max="3066" width="9.140625" style="16"/>
    <col min="3067" max="3067" width="26.28515625" style="16" customWidth="1"/>
    <col min="3068" max="3076" width="10" style="16" customWidth="1"/>
    <col min="3077" max="3322" width="9.140625" style="16"/>
    <col min="3323" max="3323" width="26.28515625" style="16" customWidth="1"/>
    <col min="3324" max="3332" width="10" style="16" customWidth="1"/>
    <col min="3333" max="3578" width="9.140625" style="16"/>
    <col min="3579" max="3579" width="26.28515625" style="16" customWidth="1"/>
    <col min="3580" max="3588" width="10" style="16" customWidth="1"/>
    <col min="3589" max="3834" width="9.140625" style="16"/>
    <col min="3835" max="3835" width="26.28515625" style="16" customWidth="1"/>
    <col min="3836" max="3844" width="10" style="16" customWidth="1"/>
    <col min="3845" max="4090" width="9.140625" style="16"/>
    <col min="4091" max="4091" width="26.28515625" style="16" customWidth="1"/>
    <col min="4092" max="4100" width="10" style="16" customWidth="1"/>
    <col min="4101" max="4346" width="9.140625" style="16"/>
    <col min="4347" max="4347" width="26.28515625" style="16" customWidth="1"/>
    <col min="4348" max="4356" width="10" style="16" customWidth="1"/>
    <col min="4357" max="4602" width="9.140625" style="16"/>
    <col min="4603" max="4603" width="26.28515625" style="16" customWidth="1"/>
    <col min="4604" max="4612" width="10" style="16" customWidth="1"/>
    <col min="4613" max="4858" width="9.140625" style="16"/>
    <col min="4859" max="4859" width="26.28515625" style="16" customWidth="1"/>
    <col min="4860" max="4868" width="10" style="16" customWidth="1"/>
    <col min="4869" max="5114" width="9.140625" style="16"/>
    <col min="5115" max="5115" width="26.28515625" style="16" customWidth="1"/>
    <col min="5116" max="5124" width="10" style="16" customWidth="1"/>
    <col min="5125" max="5370" width="9.140625" style="16"/>
    <col min="5371" max="5371" width="26.28515625" style="16" customWidth="1"/>
    <col min="5372" max="5380" width="10" style="16" customWidth="1"/>
    <col min="5381" max="5626" width="9.140625" style="16"/>
    <col min="5627" max="5627" width="26.28515625" style="16" customWidth="1"/>
    <col min="5628" max="5636" width="10" style="16" customWidth="1"/>
    <col min="5637" max="5882" width="9.140625" style="16"/>
    <col min="5883" max="5883" width="26.28515625" style="16" customWidth="1"/>
    <col min="5884" max="5892" width="10" style="16" customWidth="1"/>
    <col min="5893" max="6138" width="9.140625" style="16"/>
    <col min="6139" max="6139" width="26.28515625" style="16" customWidth="1"/>
    <col min="6140" max="6148" width="10" style="16" customWidth="1"/>
    <col min="6149" max="6394" width="9.140625" style="16"/>
    <col min="6395" max="6395" width="26.28515625" style="16" customWidth="1"/>
    <col min="6396" max="6404" width="10" style="16" customWidth="1"/>
    <col min="6405" max="6650" width="9.140625" style="16"/>
    <col min="6651" max="6651" width="26.28515625" style="16" customWidth="1"/>
    <col min="6652" max="6660" width="10" style="16" customWidth="1"/>
    <col min="6661" max="6906" width="9.140625" style="16"/>
    <col min="6907" max="6907" width="26.28515625" style="16" customWidth="1"/>
    <col min="6908" max="6916" width="10" style="16" customWidth="1"/>
    <col min="6917" max="7162" width="9.140625" style="16"/>
    <col min="7163" max="7163" width="26.28515625" style="16" customWidth="1"/>
    <col min="7164" max="7172" width="10" style="16" customWidth="1"/>
    <col min="7173" max="7418" width="9.140625" style="16"/>
    <col min="7419" max="7419" width="26.28515625" style="16" customWidth="1"/>
    <col min="7420" max="7428" width="10" style="16" customWidth="1"/>
    <col min="7429" max="7674" width="9.140625" style="16"/>
    <col min="7675" max="7675" width="26.28515625" style="16" customWidth="1"/>
    <col min="7676" max="7684" width="10" style="16" customWidth="1"/>
    <col min="7685" max="7930" width="9.140625" style="16"/>
    <col min="7931" max="7931" width="26.28515625" style="16" customWidth="1"/>
    <col min="7932" max="7940" width="10" style="16" customWidth="1"/>
    <col min="7941" max="8186" width="9.140625" style="16"/>
    <col min="8187" max="8187" width="26.28515625" style="16" customWidth="1"/>
    <col min="8188" max="8196" width="10" style="16" customWidth="1"/>
    <col min="8197" max="8442" width="9.140625" style="16"/>
    <col min="8443" max="8443" width="26.28515625" style="16" customWidth="1"/>
    <col min="8444" max="8452" width="10" style="16" customWidth="1"/>
    <col min="8453" max="8698" width="9.140625" style="16"/>
    <col min="8699" max="8699" width="26.28515625" style="16" customWidth="1"/>
    <col min="8700" max="8708" width="10" style="16" customWidth="1"/>
    <col min="8709" max="8954" width="9.140625" style="16"/>
    <col min="8955" max="8955" width="26.28515625" style="16" customWidth="1"/>
    <col min="8956" max="8964" width="10" style="16" customWidth="1"/>
    <col min="8965" max="9210" width="9.140625" style="16"/>
    <col min="9211" max="9211" width="26.28515625" style="16" customWidth="1"/>
    <col min="9212" max="9220" width="10" style="16" customWidth="1"/>
    <col min="9221" max="9466" width="9.140625" style="16"/>
    <col min="9467" max="9467" width="26.28515625" style="16" customWidth="1"/>
    <col min="9468" max="9476" width="10" style="16" customWidth="1"/>
    <col min="9477" max="9722" width="9.140625" style="16"/>
    <col min="9723" max="9723" width="26.28515625" style="16" customWidth="1"/>
    <col min="9724" max="9732" width="10" style="16" customWidth="1"/>
    <col min="9733" max="9978" width="9.140625" style="16"/>
    <col min="9979" max="9979" width="26.28515625" style="16" customWidth="1"/>
    <col min="9980" max="9988" width="10" style="16" customWidth="1"/>
    <col min="9989" max="10234" width="9.140625" style="16"/>
    <col min="10235" max="10235" width="26.28515625" style="16" customWidth="1"/>
    <col min="10236" max="10244" width="10" style="16" customWidth="1"/>
    <col min="10245" max="10490" width="9.140625" style="16"/>
    <col min="10491" max="10491" width="26.28515625" style="16" customWidth="1"/>
    <col min="10492" max="10500" width="10" style="16" customWidth="1"/>
    <col min="10501" max="10746" width="9.140625" style="16"/>
    <col min="10747" max="10747" width="26.28515625" style="16" customWidth="1"/>
    <col min="10748" max="10756" width="10" style="16" customWidth="1"/>
    <col min="10757" max="11002" width="9.140625" style="16"/>
    <col min="11003" max="11003" width="26.28515625" style="16" customWidth="1"/>
    <col min="11004" max="11012" width="10" style="16" customWidth="1"/>
    <col min="11013" max="11258" width="9.140625" style="16"/>
    <col min="11259" max="11259" width="26.28515625" style="16" customWidth="1"/>
    <col min="11260" max="11268" width="10" style="16" customWidth="1"/>
    <col min="11269" max="11514" width="9.140625" style="16"/>
    <col min="11515" max="11515" width="26.28515625" style="16" customWidth="1"/>
    <col min="11516" max="11524" width="10" style="16" customWidth="1"/>
    <col min="11525" max="11770" width="9.140625" style="16"/>
    <col min="11771" max="11771" width="26.28515625" style="16" customWidth="1"/>
    <col min="11772" max="11780" width="10" style="16" customWidth="1"/>
    <col min="11781" max="12026" width="9.140625" style="16"/>
    <col min="12027" max="12027" width="26.28515625" style="16" customWidth="1"/>
    <col min="12028" max="12036" width="10" style="16" customWidth="1"/>
    <col min="12037" max="12282" width="9.140625" style="16"/>
    <col min="12283" max="12283" width="26.28515625" style="16" customWidth="1"/>
    <col min="12284" max="12292" width="10" style="16" customWidth="1"/>
    <col min="12293" max="12538" width="9.140625" style="16"/>
    <col min="12539" max="12539" width="26.28515625" style="16" customWidth="1"/>
    <col min="12540" max="12548" width="10" style="16" customWidth="1"/>
    <col min="12549" max="12794" width="9.140625" style="16"/>
    <col min="12795" max="12795" width="26.28515625" style="16" customWidth="1"/>
    <col min="12796" max="12804" width="10" style="16" customWidth="1"/>
    <col min="12805" max="13050" width="9.140625" style="16"/>
    <col min="13051" max="13051" width="26.28515625" style="16" customWidth="1"/>
    <col min="13052" max="13060" width="10" style="16" customWidth="1"/>
    <col min="13061" max="13306" width="9.140625" style="16"/>
    <col min="13307" max="13307" width="26.28515625" style="16" customWidth="1"/>
    <col min="13308" max="13316" width="10" style="16" customWidth="1"/>
    <col min="13317" max="13562" width="9.140625" style="16"/>
    <col min="13563" max="13563" width="26.28515625" style="16" customWidth="1"/>
    <col min="13564" max="13572" width="10" style="16" customWidth="1"/>
    <col min="13573" max="13818" width="9.140625" style="16"/>
    <col min="13819" max="13819" width="26.28515625" style="16" customWidth="1"/>
    <col min="13820" max="13828" width="10" style="16" customWidth="1"/>
    <col min="13829" max="14074" width="9.140625" style="16"/>
    <col min="14075" max="14075" width="26.28515625" style="16" customWidth="1"/>
    <col min="14076" max="14084" width="10" style="16" customWidth="1"/>
    <col min="14085" max="14330" width="9.140625" style="16"/>
    <col min="14331" max="14331" width="26.28515625" style="16" customWidth="1"/>
    <col min="14332" max="14340" width="10" style="16" customWidth="1"/>
    <col min="14341" max="14586" width="9.140625" style="16"/>
    <col min="14587" max="14587" width="26.28515625" style="16" customWidth="1"/>
    <col min="14588" max="14596" width="10" style="16" customWidth="1"/>
    <col min="14597" max="14842" width="9.140625" style="16"/>
    <col min="14843" max="14843" width="26.28515625" style="16" customWidth="1"/>
    <col min="14844" max="14852" width="10" style="16" customWidth="1"/>
    <col min="14853" max="15098" width="9.140625" style="16"/>
    <col min="15099" max="15099" width="26.28515625" style="16" customWidth="1"/>
    <col min="15100" max="15108" width="10" style="16" customWidth="1"/>
    <col min="15109" max="15354" width="9.140625" style="16"/>
    <col min="15355" max="15355" width="26.28515625" style="16" customWidth="1"/>
    <col min="15356" max="15364" width="10" style="16" customWidth="1"/>
    <col min="15365" max="15610" width="9.140625" style="16"/>
    <col min="15611" max="15611" width="26.28515625" style="16" customWidth="1"/>
    <col min="15612" max="15620" width="10" style="16" customWidth="1"/>
    <col min="15621" max="15866" width="9.140625" style="16"/>
    <col min="15867" max="15867" width="26.28515625" style="16" customWidth="1"/>
    <col min="15868" max="15876" width="10" style="16" customWidth="1"/>
    <col min="15877" max="16122" width="9.140625" style="16"/>
    <col min="16123" max="16123" width="26.28515625" style="16" customWidth="1"/>
    <col min="16124" max="16132" width="10" style="16" customWidth="1"/>
    <col min="16133" max="16384" width="9.140625" style="16"/>
  </cols>
  <sheetData>
    <row r="1" spans="1:11" s="2" customFormat="1" ht="21.75" customHeight="1">
      <c r="A1" s="1045" t="s">
        <v>725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42" customFormat="1" ht="40.5" customHeight="1">
      <c r="A2" s="1118" t="s">
        <v>730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</row>
    <row r="3" spans="1:11" s="2" customFormat="1" ht="28.5" customHeight="1" thickBot="1">
      <c r="A3" s="14" t="s">
        <v>824</v>
      </c>
      <c r="B3" s="89"/>
      <c r="C3" s="89"/>
      <c r="D3" s="89"/>
      <c r="E3" s="89"/>
      <c r="F3" s="89"/>
      <c r="G3" s="89"/>
      <c r="H3" s="89"/>
      <c r="I3" s="89"/>
      <c r="J3" s="89"/>
      <c r="K3" s="6" t="s">
        <v>825</v>
      </c>
    </row>
    <row r="4" spans="1:11" s="3" customFormat="1" ht="15.75" customHeight="1" thickTop="1">
      <c r="A4" s="1079" t="s">
        <v>89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8</v>
      </c>
      <c r="I4" s="1079"/>
      <c r="J4" s="1079"/>
      <c r="K4" s="1082" t="s">
        <v>202</v>
      </c>
    </row>
    <row r="5" spans="1:11" s="3" customFormat="1" ht="24.75" customHeight="1">
      <c r="A5" s="1080"/>
      <c r="B5" s="1080" t="s">
        <v>231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3" customFormat="1" ht="18" customHeight="1">
      <c r="A6" s="1080"/>
      <c r="B6" s="467" t="s">
        <v>235</v>
      </c>
      <c r="C6" s="467" t="s">
        <v>236</v>
      </c>
      <c r="D6" s="467" t="s">
        <v>241</v>
      </c>
      <c r="E6" s="467" t="s">
        <v>235</v>
      </c>
      <c r="F6" s="467" t="s">
        <v>236</v>
      </c>
      <c r="G6" s="467" t="s">
        <v>241</v>
      </c>
      <c r="H6" s="467" t="s">
        <v>235</v>
      </c>
      <c r="I6" s="467" t="s">
        <v>236</v>
      </c>
      <c r="J6" s="467" t="s">
        <v>241</v>
      </c>
      <c r="K6" s="1083"/>
    </row>
    <row r="7" spans="1:11" s="3" customFormat="1" ht="15" customHeight="1" thickBot="1">
      <c r="A7" s="1081"/>
      <c r="B7" s="468" t="s">
        <v>238</v>
      </c>
      <c r="C7" s="468" t="s">
        <v>239</v>
      </c>
      <c r="D7" s="468" t="s">
        <v>240</v>
      </c>
      <c r="E7" s="468" t="s">
        <v>238</v>
      </c>
      <c r="F7" s="468" t="s">
        <v>239</v>
      </c>
      <c r="G7" s="468" t="s">
        <v>240</v>
      </c>
      <c r="H7" s="468" t="s">
        <v>238</v>
      </c>
      <c r="I7" s="468" t="s">
        <v>239</v>
      </c>
      <c r="J7" s="468" t="s">
        <v>240</v>
      </c>
      <c r="K7" s="1084"/>
    </row>
    <row r="8" spans="1:11" s="4" customFormat="1" ht="16.5" customHeight="1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30"/>
      <c r="K8" s="4" t="s">
        <v>164</v>
      </c>
    </row>
    <row r="9" spans="1:11" s="4" customFormat="1" ht="21.75" customHeight="1">
      <c r="A9" s="399" t="s">
        <v>98</v>
      </c>
      <c r="B9" s="492">
        <v>514</v>
      </c>
      <c r="C9" s="492">
        <v>603</v>
      </c>
      <c r="D9" s="492">
        <v>1117</v>
      </c>
      <c r="E9" s="492">
        <v>0</v>
      </c>
      <c r="F9" s="492">
        <v>0</v>
      </c>
      <c r="G9" s="492">
        <v>0</v>
      </c>
      <c r="H9" s="492">
        <f>SUM(E9,B9)</f>
        <v>514</v>
      </c>
      <c r="I9" s="492">
        <f>SUM(F9,C9)</f>
        <v>603</v>
      </c>
      <c r="J9" s="492">
        <f>SUM(H9:I9)</f>
        <v>1117</v>
      </c>
      <c r="K9" s="320" t="s">
        <v>216</v>
      </c>
    </row>
    <row r="10" spans="1:11" s="4" customFormat="1" ht="21.75" customHeight="1">
      <c r="A10" s="399" t="s">
        <v>99</v>
      </c>
      <c r="B10" s="492">
        <v>393</v>
      </c>
      <c r="C10" s="492">
        <v>330</v>
      </c>
      <c r="D10" s="492">
        <v>723</v>
      </c>
      <c r="E10" s="492">
        <v>0</v>
      </c>
      <c r="F10" s="492">
        <v>0</v>
      </c>
      <c r="G10" s="492">
        <v>0</v>
      </c>
      <c r="H10" s="492">
        <f t="shared" ref="H10:H16" si="0">SUM(E10,B10)</f>
        <v>393</v>
      </c>
      <c r="I10" s="492">
        <f t="shared" ref="I10:I16" si="1">SUM(F10,C10)</f>
        <v>330</v>
      </c>
      <c r="J10" s="492">
        <f t="shared" ref="J10:J16" si="2">SUM(H10:I10)</f>
        <v>723</v>
      </c>
      <c r="K10" s="320" t="s">
        <v>211</v>
      </c>
    </row>
    <row r="11" spans="1:11" s="4" customFormat="1" ht="21.75" customHeight="1">
      <c r="A11" s="399" t="s">
        <v>100</v>
      </c>
      <c r="B11" s="492">
        <v>455</v>
      </c>
      <c r="C11" s="492">
        <v>277</v>
      </c>
      <c r="D11" s="492">
        <v>732</v>
      </c>
      <c r="E11" s="492">
        <v>0</v>
      </c>
      <c r="F11" s="492">
        <v>0</v>
      </c>
      <c r="G11" s="492">
        <v>0</v>
      </c>
      <c r="H11" s="492">
        <f t="shared" si="0"/>
        <v>455</v>
      </c>
      <c r="I11" s="492">
        <f t="shared" si="1"/>
        <v>277</v>
      </c>
      <c r="J11" s="492">
        <f t="shared" si="2"/>
        <v>732</v>
      </c>
      <c r="K11" s="320" t="s">
        <v>212</v>
      </c>
    </row>
    <row r="12" spans="1:11" s="4" customFormat="1" ht="21.75" customHeight="1">
      <c r="A12" s="399" t="s">
        <v>102</v>
      </c>
      <c r="B12" s="492">
        <v>485</v>
      </c>
      <c r="C12" s="492">
        <v>543</v>
      </c>
      <c r="D12" s="492">
        <v>1028</v>
      </c>
      <c r="E12" s="492">
        <v>0</v>
      </c>
      <c r="F12" s="492">
        <v>0</v>
      </c>
      <c r="G12" s="492">
        <v>0</v>
      </c>
      <c r="H12" s="492">
        <f t="shared" si="0"/>
        <v>485</v>
      </c>
      <c r="I12" s="492">
        <f t="shared" si="1"/>
        <v>543</v>
      </c>
      <c r="J12" s="492">
        <f t="shared" si="2"/>
        <v>1028</v>
      </c>
      <c r="K12" s="320" t="s">
        <v>214</v>
      </c>
    </row>
    <row r="13" spans="1:11" s="4" customFormat="1" ht="21.75" customHeight="1">
      <c r="A13" s="399" t="s">
        <v>105</v>
      </c>
      <c r="B13" s="492">
        <v>388</v>
      </c>
      <c r="C13" s="492">
        <v>358</v>
      </c>
      <c r="D13" s="492">
        <v>746</v>
      </c>
      <c r="E13" s="492">
        <v>0</v>
      </c>
      <c r="F13" s="492">
        <v>0</v>
      </c>
      <c r="G13" s="492">
        <v>0</v>
      </c>
      <c r="H13" s="492">
        <f t="shared" si="0"/>
        <v>388</v>
      </c>
      <c r="I13" s="492">
        <f t="shared" si="1"/>
        <v>358</v>
      </c>
      <c r="J13" s="492">
        <f t="shared" si="2"/>
        <v>746</v>
      </c>
      <c r="K13" s="377" t="s">
        <v>218</v>
      </c>
    </row>
    <row r="14" spans="1:11" s="4" customFormat="1" ht="21.75" customHeight="1">
      <c r="A14" s="399" t="s">
        <v>106</v>
      </c>
      <c r="B14" s="492">
        <v>526</v>
      </c>
      <c r="C14" s="492">
        <v>544</v>
      </c>
      <c r="D14" s="492">
        <v>1070</v>
      </c>
      <c r="E14" s="492">
        <v>0</v>
      </c>
      <c r="F14" s="492">
        <v>0</v>
      </c>
      <c r="G14" s="492">
        <v>0</v>
      </c>
      <c r="H14" s="492">
        <f t="shared" si="0"/>
        <v>526</v>
      </c>
      <c r="I14" s="492">
        <f t="shared" si="1"/>
        <v>544</v>
      </c>
      <c r="J14" s="492">
        <f t="shared" si="2"/>
        <v>1070</v>
      </c>
      <c r="K14" s="367" t="s">
        <v>219</v>
      </c>
    </row>
    <row r="15" spans="1:11" s="4" customFormat="1" ht="21.75" customHeight="1">
      <c r="A15" s="399" t="s">
        <v>107</v>
      </c>
      <c r="B15" s="492">
        <v>414</v>
      </c>
      <c r="C15" s="492">
        <v>371</v>
      </c>
      <c r="D15" s="492">
        <v>785</v>
      </c>
      <c r="E15" s="492">
        <v>0</v>
      </c>
      <c r="F15" s="492">
        <v>0</v>
      </c>
      <c r="G15" s="492">
        <v>0</v>
      </c>
      <c r="H15" s="492">
        <f t="shared" si="0"/>
        <v>414</v>
      </c>
      <c r="I15" s="492">
        <f t="shared" si="1"/>
        <v>371</v>
      </c>
      <c r="J15" s="492">
        <f t="shared" si="2"/>
        <v>785</v>
      </c>
      <c r="K15" s="320" t="s">
        <v>211</v>
      </c>
    </row>
    <row r="16" spans="1:11" s="337" customFormat="1" ht="21.75" customHeight="1">
      <c r="A16" s="337" t="s">
        <v>108</v>
      </c>
      <c r="B16" s="8">
        <f t="shared" ref="B16:G16" si="3">SUM(B9:B15)</f>
        <v>3175</v>
      </c>
      <c r="C16" s="8">
        <f t="shared" si="3"/>
        <v>3026</v>
      </c>
      <c r="D16" s="8">
        <f t="shared" si="3"/>
        <v>6201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492">
        <f t="shared" si="0"/>
        <v>3175</v>
      </c>
      <c r="I16" s="492">
        <f t="shared" si="1"/>
        <v>3026</v>
      </c>
      <c r="J16" s="492">
        <f t="shared" si="2"/>
        <v>6201</v>
      </c>
      <c r="K16" s="337" t="s">
        <v>454</v>
      </c>
    </row>
    <row r="17" spans="1:11" s="337" customFormat="1" ht="21.75" customHeight="1">
      <c r="A17" s="399" t="s">
        <v>250</v>
      </c>
      <c r="B17" s="492">
        <v>26</v>
      </c>
      <c r="C17" s="492">
        <v>75</v>
      </c>
      <c r="D17" s="492">
        <v>101</v>
      </c>
      <c r="E17" s="492">
        <v>0</v>
      </c>
      <c r="F17" s="492">
        <v>0</v>
      </c>
      <c r="G17" s="492">
        <v>0</v>
      </c>
      <c r="H17" s="492">
        <f t="shared" ref="H17:J20" si="4">E17+B17</f>
        <v>26</v>
      </c>
      <c r="I17" s="492">
        <f t="shared" si="4"/>
        <v>75</v>
      </c>
      <c r="J17" s="492">
        <f t="shared" si="4"/>
        <v>101</v>
      </c>
      <c r="K17" s="377" t="s">
        <v>251</v>
      </c>
    </row>
    <row r="18" spans="1:11" s="4" customFormat="1" ht="21.75" customHeight="1">
      <c r="A18" s="399" t="s">
        <v>114</v>
      </c>
      <c r="B18" s="492">
        <v>69</v>
      </c>
      <c r="C18" s="492">
        <v>78</v>
      </c>
      <c r="D18" s="492">
        <v>147</v>
      </c>
      <c r="E18" s="492">
        <v>0</v>
      </c>
      <c r="F18" s="492">
        <v>0</v>
      </c>
      <c r="G18" s="492">
        <v>0</v>
      </c>
      <c r="H18" s="492">
        <f t="shared" si="4"/>
        <v>69</v>
      </c>
      <c r="I18" s="492">
        <f t="shared" si="4"/>
        <v>78</v>
      </c>
      <c r="J18" s="492">
        <f t="shared" si="4"/>
        <v>147</v>
      </c>
      <c r="K18" s="320" t="s">
        <v>225</v>
      </c>
    </row>
    <row r="19" spans="1:11" s="4" customFormat="1" ht="21.75" customHeight="1">
      <c r="A19" s="399" t="s">
        <v>115</v>
      </c>
      <c r="B19" s="492">
        <v>116</v>
      </c>
      <c r="C19" s="492">
        <v>112</v>
      </c>
      <c r="D19" s="492">
        <v>228</v>
      </c>
      <c r="E19" s="492">
        <v>0</v>
      </c>
      <c r="F19" s="492">
        <v>0</v>
      </c>
      <c r="G19" s="492">
        <v>0</v>
      </c>
      <c r="H19" s="492">
        <f t="shared" si="4"/>
        <v>116</v>
      </c>
      <c r="I19" s="492">
        <f t="shared" si="4"/>
        <v>112</v>
      </c>
      <c r="J19" s="492">
        <f t="shared" si="4"/>
        <v>228</v>
      </c>
      <c r="K19" s="320" t="s">
        <v>226</v>
      </c>
    </row>
    <row r="20" spans="1:11" s="4" customFormat="1" ht="21.75" customHeight="1">
      <c r="A20" s="399" t="s">
        <v>113</v>
      </c>
      <c r="B20" s="492">
        <v>56</v>
      </c>
      <c r="C20" s="492">
        <v>41</v>
      </c>
      <c r="D20" s="492">
        <v>97</v>
      </c>
      <c r="E20" s="492">
        <v>0</v>
      </c>
      <c r="F20" s="492">
        <v>0</v>
      </c>
      <c r="G20" s="492">
        <v>0</v>
      </c>
      <c r="H20" s="492">
        <f t="shared" si="4"/>
        <v>56</v>
      </c>
      <c r="I20" s="492">
        <f t="shared" si="4"/>
        <v>41</v>
      </c>
      <c r="J20" s="492">
        <f t="shared" si="4"/>
        <v>97</v>
      </c>
      <c r="K20" s="320" t="s">
        <v>224</v>
      </c>
    </row>
    <row r="21" spans="1:11" s="4" customFormat="1" ht="21.75" customHeight="1">
      <c r="A21" s="4" t="s">
        <v>116</v>
      </c>
      <c r="B21" s="8">
        <f>SUM(B17:B20)</f>
        <v>267</v>
      </c>
      <c r="C21" s="8">
        <f t="shared" ref="C21:J21" si="5">SUM(C17:C20)</f>
        <v>306</v>
      </c>
      <c r="D21" s="8">
        <f t="shared" si="5"/>
        <v>573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8">
        <f t="shared" si="5"/>
        <v>267</v>
      </c>
      <c r="I21" s="8">
        <f t="shared" si="5"/>
        <v>306</v>
      </c>
      <c r="J21" s="8">
        <f t="shared" si="5"/>
        <v>573</v>
      </c>
      <c r="K21" s="4" t="s">
        <v>455</v>
      </c>
    </row>
    <row r="22" spans="1:11" s="4" customFormat="1" ht="22.5" customHeight="1" thickBot="1">
      <c r="A22" s="162" t="s">
        <v>11</v>
      </c>
      <c r="B22" s="495">
        <f>SUM(B21,B16)</f>
        <v>3442</v>
      </c>
      <c r="C22" s="495">
        <f t="shared" ref="C22:J22" si="6">SUM(C21,C16)</f>
        <v>3332</v>
      </c>
      <c r="D22" s="495">
        <f t="shared" si="6"/>
        <v>6774</v>
      </c>
      <c r="E22" s="495">
        <f t="shared" si="6"/>
        <v>0</v>
      </c>
      <c r="F22" s="495">
        <f t="shared" si="6"/>
        <v>0</v>
      </c>
      <c r="G22" s="495">
        <f t="shared" si="6"/>
        <v>0</v>
      </c>
      <c r="H22" s="495">
        <f t="shared" si="6"/>
        <v>3442</v>
      </c>
      <c r="I22" s="495">
        <f t="shared" si="6"/>
        <v>3332</v>
      </c>
      <c r="J22" s="495">
        <f t="shared" si="6"/>
        <v>6774</v>
      </c>
      <c r="K22" s="506" t="s">
        <v>161</v>
      </c>
    </row>
    <row r="23" spans="1:11" s="337" customFormat="1" ht="22.5" customHeight="1" thickTop="1">
      <c r="A23" s="227"/>
      <c r="B23" s="467"/>
      <c r="C23" s="467"/>
      <c r="D23" s="467"/>
      <c r="E23" s="467"/>
      <c r="F23" s="467"/>
      <c r="G23" s="467"/>
      <c r="H23" s="467"/>
      <c r="I23" s="467"/>
      <c r="J23" s="467"/>
      <c r="K23" s="507"/>
    </row>
    <row r="24" spans="1:11" s="337" customFormat="1" ht="22.5" customHeight="1">
      <c r="A24" s="227"/>
      <c r="B24" s="467"/>
      <c r="C24" s="467"/>
      <c r="D24" s="467"/>
      <c r="E24" s="467"/>
      <c r="F24" s="467"/>
      <c r="G24" s="467"/>
      <c r="H24" s="467"/>
      <c r="I24" s="467"/>
      <c r="J24" s="467"/>
      <c r="K24" s="507"/>
    </row>
    <row r="25" spans="1:11" s="337" customFormat="1" ht="22.5" customHeight="1">
      <c r="A25" s="227"/>
      <c r="B25" s="467"/>
      <c r="C25" s="467"/>
      <c r="D25" s="467"/>
      <c r="E25" s="467"/>
      <c r="F25" s="467"/>
      <c r="G25" s="467"/>
      <c r="H25" s="467"/>
      <c r="I25" s="467"/>
      <c r="J25" s="467"/>
      <c r="K25" s="507"/>
    </row>
    <row r="26" spans="1:11" s="337" customFormat="1" ht="22.5" customHeight="1">
      <c r="A26" s="227"/>
      <c r="B26" s="467"/>
      <c r="C26" s="467"/>
      <c r="D26" s="467"/>
      <c r="E26" s="467"/>
      <c r="F26" s="467"/>
      <c r="G26" s="467"/>
      <c r="H26" s="467"/>
      <c r="I26" s="467"/>
      <c r="J26" s="467"/>
      <c r="K26" s="507"/>
    </row>
    <row r="27" spans="1:11" s="337" customFormat="1" ht="22.5" customHeight="1">
      <c r="A27" s="227"/>
      <c r="B27" s="467"/>
      <c r="C27" s="467"/>
      <c r="D27" s="467"/>
      <c r="E27" s="467"/>
      <c r="F27" s="467"/>
      <c r="G27" s="467"/>
      <c r="H27" s="467"/>
      <c r="I27" s="467"/>
      <c r="J27" s="467"/>
      <c r="K27" s="507"/>
    </row>
    <row r="28" spans="1:11" s="337" customFormat="1" ht="22.5" customHeight="1">
      <c r="A28" s="227"/>
      <c r="B28" s="467"/>
      <c r="C28" s="467"/>
      <c r="D28" s="467"/>
      <c r="E28" s="467"/>
      <c r="F28" s="467"/>
      <c r="G28" s="467"/>
      <c r="H28" s="467"/>
      <c r="I28" s="467"/>
      <c r="J28" s="467"/>
      <c r="K28" s="507"/>
    </row>
    <row r="29" spans="1:11" s="337" customFormat="1" ht="22.5" customHeight="1">
      <c r="A29" s="227"/>
      <c r="B29" s="467"/>
      <c r="C29" s="467"/>
      <c r="D29" s="467"/>
      <c r="E29" s="467"/>
      <c r="F29" s="467"/>
      <c r="G29" s="467"/>
      <c r="H29" s="467"/>
      <c r="I29" s="467"/>
      <c r="J29" s="467"/>
      <c r="K29" s="507"/>
    </row>
    <row r="30" spans="1:11" s="337" customFormat="1" ht="22.5" customHeight="1">
      <c r="A30" s="227"/>
      <c r="B30" s="467"/>
      <c r="C30" s="467"/>
      <c r="D30" s="467"/>
      <c r="E30" s="467"/>
      <c r="F30" s="467"/>
      <c r="G30" s="467"/>
      <c r="H30" s="467"/>
      <c r="I30" s="467"/>
      <c r="J30" s="467"/>
      <c r="K30" s="507"/>
    </row>
    <row r="31" spans="1:11" s="337" customFormat="1" ht="22.5" customHeight="1" thickBot="1">
      <c r="A31" s="227" t="s">
        <v>826</v>
      </c>
      <c r="B31" s="467"/>
      <c r="C31" s="467"/>
      <c r="D31" s="467"/>
      <c r="E31" s="467"/>
      <c r="F31" s="467"/>
      <c r="G31" s="467"/>
      <c r="H31" s="467"/>
      <c r="I31" s="467"/>
      <c r="J31" s="467"/>
      <c r="K31" s="507" t="s">
        <v>827</v>
      </c>
    </row>
    <row r="32" spans="1:11" s="337" customFormat="1" ht="22.5" customHeight="1" thickTop="1">
      <c r="A32" s="1079" t="s">
        <v>89</v>
      </c>
      <c r="B32" s="1079" t="s">
        <v>6</v>
      </c>
      <c r="C32" s="1079"/>
      <c r="D32" s="1079"/>
      <c r="E32" s="1079" t="s">
        <v>7</v>
      </c>
      <c r="F32" s="1079"/>
      <c r="G32" s="1079"/>
      <c r="H32" s="1079" t="s">
        <v>8</v>
      </c>
      <c r="I32" s="1079"/>
      <c r="J32" s="1079"/>
      <c r="K32" s="1082" t="s">
        <v>202</v>
      </c>
    </row>
    <row r="33" spans="1:11" s="337" customFormat="1" ht="22.5" customHeight="1">
      <c r="A33" s="1080"/>
      <c r="B33" s="1080" t="s">
        <v>231</v>
      </c>
      <c r="C33" s="1080"/>
      <c r="D33" s="1080"/>
      <c r="E33" s="1080" t="s">
        <v>127</v>
      </c>
      <c r="F33" s="1080"/>
      <c r="G33" s="1080"/>
      <c r="H33" s="1080" t="s">
        <v>128</v>
      </c>
      <c r="I33" s="1080"/>
      <c r="J33" s="1080"/>
      <c r="K33" s="1083"/>
    </row>
    <row r="34" spans="1:11" s="337" customFormat="1" ht="22.5" customHeight="1">
      <c r="A34" s="1080"/>
      <c r="B34" s="467" t="s">
        <v>235</v>
      </c>
      <c r="C34" s="467" t="s">
        <v>236</v>
      </c>
      <c r="D34" s="467" t="s">
        <v>241</v>
      </c>
      <c r="E34" s="467" t="s">
        <v>235</v>
      </c>
      <c r="F34" s="467" t="s">
        <v>236</v>
      </c>
      <c r="G34" s="467" t="s">
        <v>241</v>
      </c>
      <c r="H34" s="467" t="s">
        <v>235</v>
      </c>
      <c r="I34" s="467" t="s">
        <v>236</v>
      </c>
      <c r="J34" s="467" t="s">
        <v>241</v>
      </c>
      <c r="K34" s="1083"/>
    </row>
    <row r="35" spans="1:11" s="337" customFormat="1" ht="22.5" customHeight="1" thickBot="1">
      <c r="A35" s="1081"/>
      <c r="B35" s="468" t="s">
        <v>238</v>
      </c>
      <c r="C35" s="468" t="s">
        <v>239</v>
      </c>
      <c r="D35" s="468" t="s">
        <v>240</v>
      </c>
      <c r="E35" s="468" t="s">
        <v>238</v>
      </c>
      <c r="F35" s="468" t="s">
        <v>239</v>
      </c>
      <c r="G35" s="468" t="s">
        <v>240</v>
      </c>
      <c r="H35" s="468" t="s">
        <v>238</v>
      </c>
      <c r="I35" s="468" t="s">
        <v>239</v>
      </c>
      <c r="J35" s="468" t="s">
        <v>240</v>
      </c>
      <c r="K35" s="1084"/>
    </row>
    <row r="36" spans="1:11" s="4" customFormat="1" ht="17.25" customHeight="1">
      <c r="A36" s="399" t="s">
        <v>12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20" t="s">
        <v>170</v>
      </c>
    </row>
    <row r="37" spans="1:11" s="337" customFormat="1" ht="21.75" customHeight="1">
      <c r="A37" s="399" t="s">
        <v>98</v>
      </c>
      <c r="B37" s="492">
        <v>103</v>
      </c>
      <c r="C37" s="492">
        <v>118</v>
      </c>
      <c r="D37" s="492">
        <v>221</v>
      </c>
      <c r="E37" s="492">
        <v>0</v>
      </c>
      <c r="F37" s="492">
        <v>0</v>
      </c>
      <c r="G37" s="492">
        <v>0</v>
      </c>
      <c r="H37" s="492">
        <f>SUM(E37,B37)</f>
        <v>103</v>
      </c>
      <c r="I37" s="492">
        <f>SUM(F37,C37)</f>
        <v>118</v>
      </c>
      <c r="J37" s="492">
        <f>SUM(H37:I37)</f>
        <v>221</v>
      </c>
      <c r="K37" s="320" t="s">
        <v>216</v>
      </c>
    </row>
    <row r="38" spans="1:11" s="337" customFormat="1" ht="21.75" customHeight="1">
      <c r="A38" s="399" t="s">
        <v>102</v>
      </c>
      <c r="B38" s="492">
        <v>119</v>
      </c>
      <c r="C38" s="492">
        <v>124</v>
      </c>
      <c r="D38" s="492">
        <v>243</v>
      </c>
      <c r="E38" s="492">
        <v>0</v>
      </c>
      <c r="F38" s="492">
        <v>0</v>
      </c>
      <c r="G38" s="492">
        <v>0</v>
      </c>
      <c r="H38" s="492">
        <f t="shared" ref="H38:H47" si="7">SUM(E38,B38)</f>
        <v>119</v>
      </c>
      <c r="I38" s="492">
        <f t="shared" ref="I38:I47" si="8">SUM(F38,C38)</f>
        <v>124</v>
      </c>
      <c r="J38" s="492">
        <f t="shared" ref="J38:J47" si="9">SUM(H38:I38)</f>
        <v>243</v>
      </c>
      <c r="K38" s="320" t="s">
        <v>214</v>
      </c>
    </row>
    <row r="39" spans="1:11" s="337" customFormat="1" ht="21.75" customHeight="1">
      <c r="A39" s="399" t="s">
        <v>105</v>
      </c>
      <c r="B39" s="512">
        <v>57</v>
      </c>
      <c r="C39" s="512">
        <v>37</v>
      </c>
      <c r="D39" s="512">
        <v>94</v>
      </c>
      <c r="E39" s="512">
        <v>0</v>
      </c>
      <c r="F39" s="512">
        <v>0</v>
      </c>
      <c r="G39" s="512">
        <v>0</v>
      </c>
      <c r="H39" s="512">
        <f t="shared" si="7"/>
        <v>57</v>
      </c>
      <c r="I39" s="512">
        <f t="shared" si="8"/>
        <v>37</v>
      </c>
      <c r="J39" s="512">
        <f t="shared" si="9"/>
        <v>94</v>
      </c>
      <c r="K39" s="320" t="s">
        <v>218</v>
      </c>
    </row>
    <row r="40" spans="1:11" s="337" customFormat="1" ht="21.75" customHeight="1">
      <c r="A40" s="399" t="s">
        <v>106</v>
      </c>
      <c r="B40" s="492">
        <v>0</v>
      </c>
      <c r="C40" s="492">
        <v>0</v>
      </c>
      <c r="D40" s="492">
        <v>0</v>
      </c>
      <c r="E40" s="492">
        <v>0</v>
      </c>
      <c r="F40" s="492">
        <v>0</v>
      </c>
      <c r="G40" s="492">
        <v>0</v>
      </c>
      <c r="H40" s="492">
        <f t="shared" si="7"/>
        <v>0</v>
      </c>
      <c r="I40" s="492">
        <f t="shared" si="8"/>
        <v>0</v>
      </c>
      <c r="J40" s="492">
        <f t="shared" si="9"/>
        <v>0</v>
      </c>
      <c r="K40" s="377" t="s">
        <v>219</v>
      </c>
    </row>
    <row r="41" spans="1:11" s="337" customFormat="1" ht="21.75" customHeight="1">
      <c r="A41" s="399" t="s">
        <v>107</v>
      </c>
      <c r="B41" s="492">
        <v>18</v>
      </c>
      <c r="C41" s="492">
        <v>17</v>
      </c>
      <c r="D41" s="492">
        <v>35</v>
      </c>
      <c r="E41" s="492">
        <v>0</v>
      </c>
      <c r="F41" s="492">
        <v>0</v>
      </c>
      <c r="G41" s="492">
        <v>0</v>
      </c>
      <c r="H41" s="492">
        <f t="shared" si="7"/>
        <v>18</v>
      </c>
      <c r="I41" s="492">
        <f t="shared" si="8"/>
        <v>17</v>
      </c>
      <c r="J41" s="492">
        <f t="shared" si="9"/>
        <v>35</v>
      </c>
      <c r="K41" s="377" t="s">
        <v>211</v>
      </c>
    </row>
    <row r="42" spans="1:11" s="337" customFormat="1" ht="21.75" customHeight="1">
      <c r="A42" s="399" t="s">
        <v>99</v>
      </c>
      <c r="B42" s="492">
        <v>1</v>
      </c>
      <c r="C42" s="492">
        <v>6</v>
      </c>
      <c r="D42" s="492">
        <v>7</v>
      </c>
      <c r="E42" s="492">
        <v>0</v>
      </c>
      <c r="F42" s="492">
        <v>0</v>
      </c>
      <c r="G42" s="492">
        <v>0</v>
      </c>
      <c r="H42" s="492">
        <f t="shared" si="7"/>
        <v>1</v>
      </c>
      <c r="I42" s="492">
        <f t="shared" si="8"/>
        <v>6</v>
      </c>
      <c r="J42" s="492">
        <f t="shared" si="9"/>
        <v>7</v>
      </c>
      <c r="K42" s="377" t="s">
        <v>211</v>
      </c>
    </row>
    <row r="43" spans="1:11" s="337" customFormat="1" ht="21.75" customHeight="1">
      <c r="A43" s="399" t="s">
        <v>119</v>
      </c>
      <c r="B43" s="512">
        <f>SUM(B37:B42)</f>
        <v>298</v>
      </c>
      <c r="C43" s="512">
        <f>SUM(C37:C42)</f>
        <v>302</v>
      </c>
      <c r="D43" s="512">
        <f>SUM(D37:D42)</f>
        <v>600</v>
      </c>
      <c r="E43" s="512">
        <v>0</v>
      </c>
      <c r="F43" s="512">
        <v>0</v>
      </c>
      <c r="G43" s="512">
        <v>0</v>
      </c>
      <c r="H43" s="512">
        <f t="shared" si="7"/>
        <v>298</v>
      </c>
      <c r="I43" s="512">
        <f t="shared" si="8"/>
        <v>302</v>
      </c>
      <c r="J43" s="512">
        <f t="shared" si="9"/>
        <v>600</v>
      </c>
      <c r="K43" s="377" t="s">
        <v>453</v>
      </c>
    </row>
    <row r="44" spans="1:11" s="4" customFormat="1" ht="21.75" customHeight="1">
      <c r="A44" s="399" t="s">
        <v>113</v>
      </c>
      <c r="B44" s="492">
        <v>7</v>
      </c>
      <c r="C44" s="492">
        <v>0</v>
      </c>
      <c r="D44" s="492">
        <v>7</v>
      </c>
      <c r="E44" s="492">
        <v>0</v>
      </c>
      <c r="F44" s="492">
        <v>0</v>
      </c>
      <c r="G44" s="492">
        <v>0</v>
      </c>
      <c r="H44" s="492">
        <f t="shared" si="7"/>
        <v>7</v>
      </c>
      <c r="I44" s="492">
        <f t="shared" si="8"/>
        <v>0</v>
      </c>
      <c r="J44" s="492">
        <f t="shared" si="9"/>
        <v>7</v>
      </c>
      <c r="K44" s="367" t="s">
        <v>224</v>
      </c>
    </row>
    <row r="45" spans="1:11" s="337" customFormat="1" ht="21.75" customHeight="1">
      <c r="A45" s="226" t="s">
        <v>749</v>
      </c>
      <c r="B45" s="492">
        <v>20</v>
      </c>
      <c r="C45" s="492">
        <v>3</v>
      </c>
      <c r="D45" s="492">
        <v>23</v>
      </c>
      <c r="E45" s="492">
        <v>0</v>
      </c>
      <c r="F45" s="492">
        <v>0</v>
      </c>
      <c r="G45" s="492">
        <v>0</v>
      </c>
      <c r="H45" s="492">
        <f t="shared" si="7"/>
        <v>20</v>
      </c>
      <c r="I45" s="492">
        <f t="shared" si="8"/>
        <v>3</v>
      </c>
      <c r="J45" s="492">
        <f t="shared" si="9"/>
        <v>23</v>
      </c>
      <c r="K45" s="505" t="s">
        <v>750</v>
      </c>
    </row>
    <row r="46" spans="1:11" s="4" customFormat="1" ht="16.5" customHeight="1" thickBot="1">
      <c r="A46" s="381" t="s">
        <v>13</v>
      </c>
      <c r="B46" s="500">
        <f>SUM(B44:B45,B43)</f>
        <v>325</v>
      </c>
      <c r="C46" s="500">
        <f>SUM(C44:C45,C43)</f>
        <v>305</v>
      </c>
      <c r="D46" s="500">
        <f>SUM(D44:D45,D43)</f>
        <v>630</v>
      </c>
      <c r="E46" s="492">
        <v>0</v>
      </c>
      <c r="F46" s="492">
        <v>0</v>
      </c>
      <c r="G46" s="492">
        <v>0</v>
      </c>
      <c r="H46" s="492">
        <f t="shared" si="7"/>
        <v>325</v>
      </c>
      <c r="I46" s="492">
        <f t="shared" si="8"/>
        <v>305</v>
      </c>
      <c r="J46" s="492">
        <f t="shared" si="9"/>
        <v>630</v>
      </c>
      <c r="K46" s="72" t="s">
        <v>171</v>
      </c>
    </row>
    <row r="47" spans="1:11" s="4" customFormat="1" ht="18.75" customHeight="1" thickBot="1">
      <c r="A47" s="232" t="s">
        <v>78</v>
      </c>
      <c r="B47" s="480">
        <f>SUM(B46,B22)</f>
        <v>3767</v>
      </c>
      <c r="C47" s="480">
        <f>SUM(C46,C22)</f>
        <v>3637</v>
      </c>
      <c r="D47" s="480">
        <f>SUM(D46,D22)</f>
        <v>7404</v>
      </c>
      <c r="E47" s="480">
        <v>0</v>
      </c>
      <c r="F47" s="480">
        <v>0</v>
      </c>
      <c r="G47" s="480">
        <v>0</v>
      </c>
      <c r="H47" s="480">
        <f t="shared" si="7"/>
        <v>3767</v>
      </c>
      <c r="I47" s="480">
        <f t="shared" si="8"/>
        <v>3637</v>
      </c>
      <c r="J47" s="480">
        <f t="shared" si="9"/>
        <v>7404</v>
      </c>
      <c r="K47" s="73" t="s">
        <v>512</v>
      </c>
    </row>
    <row r="48" spans="1:11" s="4" customFormat="1" ht="18" customHeight="1" thickTop="1">
      <c r="A48" s="88"/>
      <c r="B48" s="21"/>
      <c r="C48" s="21"/>
      <c r="D48" s="21"/>
      <c r="E48" s="21"/>
      <c r="F48" s="21"/>
      <c r="G48" s="21"/>
      <c r="H48" s="21"/>
      <c r="I48" s="21"/>
      <c r="J48" s="21"/>
    </row>
    <row r="50" spans="5:10">
      <c r="E50" s="16" t="s">
        <v>267</v>
      </c>
    </row>
    <row r="51" spans="5:10">
      <c r="G51" s="10" t="s">
        <v>788</v>
      </c>
      <c r="H51" s="16">
        <f>H9+H11+H37</f>
        <v>1072</v>
      </c>
      <c r="I51" s="16">
        <f>I9+I11+I37</f>
        <v>998</v>
      </c>
      <c r="J51" s="16">
        <f>J9+J11+J37</f>
        <v>2070</v>
      </c>
    </row>
    <row r="53" spans="5:10">
      <c r="G53" s="1" t="s">
        <v>789</v>
      </c>
      <c r="H53" s="16">
        <f>H10+H12+H38+H42</f>
        <v>998</v>
      </c>
      <c r="I53" s="16">
        <f>I10+I12+I38+I42</f>
        <v>1003</v>
      </c>
      <c r="J53" s="16">
        <f>J10+J12+J38+J42</f>
        <v>2001</v>
      </c>
    </row>
    <row r="54" spans="5:10">
      <c r="G54" s="1" t="s">
        <v>40</v>
      </c>
      <c r="H54" s="16">
        <f t="shared" ref="H54:J56" si="10">H13+H39</f>
        <v>445</v>
      </c>
      <c r="I54" s="16">
        <f t="shared" si="10"/>
        <v>395</v>
      </c>
      <c r="J54" s="16">
        <f t="shared" si="10"/>
        <v>840</v>
      </c>
    </row>
    <row r="55" spans="5:10">
      <c r="G55" s="1" t="s">
        <v>790</v>
      </c>
      <c r="H55" s="16">
        <f t="shared" si="10"/>
        <v>526</v>
      </c>
      <c r="I55" s="16">
        <f t="shared" si="10"/>
        <v>544</v>
      </c>
      <c r="J55" s="16">
        <f t="shared" si="10"/>
        <v>1070</v>
      </c>
    </row>
    <row r="56" spans="5:10">
      <c r="G56" s="1" t="s">
        <v>791</v>
      </c>
      <c r="H56" s="16">
        <f t="shared" si="10"/>
        <v>432</v>
      </c>
      <c r="I56" s="16">
        <f t="shared" si="10"/>
        <v>388</v>
      </c>
      <c r="J56" s="16">
        <f t="shared" si="10"/>
        <v>820</v>
      </c>
    </row>
    <row r="61" spans="5:10">
      <c r="G61" s="1" t="s">
        <v>792</v>
      </c>
      <c r="H61" s="16">
        <f>H17+H18+H20+H44+H45</f>
        <v>178</v>
      </c>
      <c r="I61" s="16">
        <f>I17+I18+I20+I44+I45</f>
        <v>197</v>
      </c>
      <c r="J61" s="16">
        <f>J17+J18+J20+J44+J45</f>
        <v>375</v>
      </c>
    </row>
    <row r="62" spans="5:10">
      <c r="G62" s="1" t="s">
        <v>38</v>
      </c>
      <c r="H62" s="16">
        <f>H19</f>
        <v>116</v>
      </c>
      <c r="I62" s="16">
        <f>I19</f>
        <v>112</v>
      </c>
      <c r="J62" s="16">
        <f>J19</f>
        <v>228</v>
      </c>
    </row>
    <row r="66" spans="8:10">
      <c r="H66" s="16">
        <f>SUM(H51:H56,H61:H63)</f>
        <v>3767</v>
      </c>
      <c r="I66" s="16">
        <f>SUM(I51:I56,I61:I63)</f>
        <v>3637</v>
      </c>
      <c r="J66" s="16">
        <f>SUM(J51:J56,J61:J63)</f>
        <v>7404</v>
      </c>
    </row>
  </sheetData>
  <mergeCells count="18">
    <mergeCell ref="A1:K1"/>
    <mergeCell ref="A4:A7"/>
    <mergeCell ref="B4:D4"/>
    <mergeCell ref="E4:G4"/>
    <mergeCell ref="H4:J4"/>
    <mergeCell ref="A2:K2"/>
    <mergeCell ref="K4:K7"/>
    <mergeCell ref="B5:D5"/>
    <mergeCell ref="E5:G5"/>
    <mergeCell ref="H5:J5"/>
    <mergeCell ref="A32:A35"/>
    <mergeCell ref="B32:D32"/>
    <mergeCell ref="E32:G32"/>
    <mergeCell ref="H32:J32"/>
    <mergeCell ref="K32:K35"/>
    <mergeCell ref="B33:D33"/>
    <mergeCell ref="E33:G33"/>
    <mergeCell ref="H33:J33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CC9900"/>
  </sheetPr>
  <dimension ref="A1:K56"/>
  <sheetViews>
    <sheetView rightToLeft="1" view="pageBreakPreview" topLeftCell="A19" zoomScale="80" zoomScaleSheetLayoutView="80" workbookViewId="0">
      <selection activeCell="A26" sqref="A26:K40"/>
    </sheetView>
  </sheetViews>
  <sheetFormatPr defaultRowHeight="18"/>
  <cols>
    <col min="1" max="1" width="32.28515625" style="181" customWidth="1"/>
    <col min="2" max="9" width="10.7109375" style="181" customWidth="1"/>
    <col min="10" max="10" width="11.42578125" style="181" customWidth="1"/>
    <col min="11" max="11" width="46" style="178" customWidth="1"/>
    <col min="12" max="16384" width="9.140625" style="178"/>
  </cols>
  <sheetData>
    <row r="1" spans="1:11" s="179" customFormat="1" ht="24.75" customHeight="1">
      <c r="A1" s="1025" t="s">
        <v>726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</row>
    <row r="2" spans="1:11" s="180" customFormat="1" ht="37.5" customHeight="1">
      <c r="A2" s="1120" t="s">
        <v>729</v>
      </c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1" s="180" customFormat="1" ht="17.25" customHeight="1" thickBot="1">
      <c r="A3" s="279" t="s">
        <v>828</v>
      </c>
      <c r="B3" s="280"/>
      <c r="C3" s="280"/>
      <c r="D3" s="280"/>
      <c r="E3" s="280"/>
      <c r="F3" s="280"/>
      <c r="G3" s="280"/>
      <c r="H3" s="280"/>
      <c r="I3" s="280"/>
      <c r="J3" s="280"/>
      <c r="K3" s="281" t="s">
        <v>829</v>
      </c>
    </row>
    <row r="4" spans="1:11" s="180" customFormat="1" ht="14.25" customHeight="1" thickTop="1">
      <c r="A4" s="1113" t="s">
        <v>310</v>
      </c>
      <c r="B4" s="1121" t="s">
        <v>6</v>
      </c>
      <c r="C4" s="1121"/>
      <c r="D4" s="1121"/>
      <c r="E4" s="1121" t="s">
        <v>7</v>
      </c>
      <c r="F4" s="1121"/>
      <c r="G4" s="1121"/>
      <c r="H4" s="1121" t="s">
        <v>8</v>
      </c>
      <c r="I4" s="1121"/>
      <c r="J4" s="1121"/>
      <c r="K4" s="1113" t="s">
        <v>202</v>
      </c>
    </row>
    <row r="5" spans="1:11" s="180" customFormat="1" ht="12.75" customHeight="1">
      <c r="A5" s="1114"/>
      <c r="B5" s="1122" t="s">
        <v>441</v>
      </c>
      <c r="C5" s="1122"/>
      <c r="D5" s="1122"/>
      <c r="E5" s="1122" t="s">
        <v>127</v>
      </c>
      <c r="F5" s="1122"/>
      <c r="G5" s="1122"/>
      <c r="H5" s="1122" t="s">
        <v>128</v>
      </c>
      <c r="I5" s="1122"/>
      <c r="J5" s="1122"/>
      <c r="K5" s="1114"/>
    </row>
    <row r="6" spans="1:11" ht="16.5" customHeight="1">
      <c r="A6" s="1114"/>
      <c r="B6" s="471" t="s">
        <v>235</v>
      </c>
      <c r="C6" s="471" t="s">
        <v>267</v>
      </c>
      <c r="D6" s="471" t="s">
        <v>241</v>
      </c>
      <c r="E6" s="471" t="s">
        <v>235</v>
      </c>
      <c r="F6" s="471" t="s">
        <v>267</v>
      </c>
      <c r="G6" s="471" t="s">
        <v>241</v>
      </c>
      <c r="H6" s="471" t="s">
        <v>235</v>
      </c>
      <c r="I6" s="471" t="s">
        <v>267</v>
      </c>
      <c r="J6" s="471" t="s">
        <v>241</v>
      </c>
      <c r="K6" s="1114"/>
    </row>
    <row r="7" spans="1:11" ht="20.100000000000001" customHeight="1" thickBot="1">
      <c r="A7" s="1114"/>
      <c r="B7" s="471" t="s">
        <v>238</v>
      </c>
      <c r="C7" s="471" t="s">
        <v>239</v>
      </c>
      <c r="D7" s="471" t="s">
        <v>240</v>
      </c>
      <c r="E7" s="471" t="s">
        <v>238</v>
      </c>
      <c r="F7" s="471" t="s">
        <v>239</v>
      </c>
      <c r="G7" s="471" t="s">
        <v>240</v>
      </c>
      <c r="H7" s="471" t="s">
        <v>238</v>
      </c>
      <c r="I7" s="471" t="s">
        <v>239</v>
      </c>
      <c r="J7" s="471" t="s">
        <v>240</v>
      </c>
      <c r="K7" s="1114"/>
    </row>
    <row r="8" spans="1:11" ht="21" customHeight="1" thickTop="1">
      <c r="A8" s="297" t="s">
        <v>9</v>
      </c>
      <c r="B8" s="1119"/>
      <c r="C8" s="1119"/>
      <c r="D8" s="1119"/>
      <c r="E8" s="1119"/>
      <c r="F8" s="1119"/>
      <c r="G8" s="1119"/>
      <c r="H8" s="1119"/>
      <c r="I8" s="1119"/>
      <c r="J8" s="1119"/>
      <c r="K8" s="297" t="s">
        <v>326</v>
      </c>
    </row>
    <row r="9" spans="1:11" ht="22.5" customHeight="1">
      <c r="A9" s="399" t="s">
        <v>327</v>
      </c>
      <c r="B9" s="492">
        <v>1411</v>
      </c>
      <c r="C9" s="492">
        <v>908</v>
      </c>
      <c r="D9" s="492">
        <v>2319</v>
      </c>
      <c r="E9" s="492">
        <v>1</v>
      </c>
      <c r="F9" s="492">
        <v>0</v>
      </c>
      <c r="G9" s="492">
        <v>1</v>
      </c>
      <c r="H9" s="492">
        <f>E9+B9</f>
        <v>1412</v>
      </c>
      <c r="I9" s="492">
        <f>F9+C9</f>
        <v>908</v>
      </c>
      <c r="J9" s="492">
        <f>G9+D9</f>
        <v>2320</v>
      </c>
      <c r="K9" s="320" t="s">
        <v>328</v>
      </c>
    </row>
    <row r="10" spans="1:11" ht="21" customHeight="1">
      <c r="A10" s="399" t="s">
        <v>329</v>
      </c>
      <c r="B10" s="492">
        <v>306</v>
      </c>
      <c r="C10" s="492">
        <v>258</v>
      </c>
      <c r="D10" s="492">
        <v>564</v>
      </c>
      <c r="E10" s="492">
        <v>0</v>
      </c>
      <c r="F10" s="492">
        <v>0</v>
      </c>
      <c r="G10" s="492">
        <v>0</v>
      </c>
      <c r="H10" s="492">
        <f t="shared" ref="H10:H18" si="0">E10+B10</f>
        <v>306</v>
      </c>
      <c r="I10" s="492">
        <f t="shared" ref="I10:I18" si="1">F10+C10</f>
        <v>258</v>
      </c>
      <c r="J10" s="492">
        <f t="shared" ref="J10:J18" si="2">G10+D10</f>
        <v>564</v>
      </c>
      <c r="K10" s="320" t="s">
        <v>330</v>
      </c>
    </row>
    <row r="11" spans="1:11" ht="25.5" customHeight="1">
      <c r="A11" s="399" t="s">
        <v>331</v>
      </c>
      <c r="B11" s="492">
        <v>278</v>
      </c>
      <c r="C11" s="492">
        <v>189</v>
      </c>
      <c r="D11" s="492">
        <v>467</v>
      </c>
      <c r="E11" s="492">
        <v>0</v>
      </c>
      <c r="F11" s="492">
        <v>0</v>
      </c>
      <c r="G11" s="492">
        <v>0</v>
      </c>
      <c r="H11" s="492">
        <f t="shared" si="0"/>
        <v>278</v>
      </c>
      <c r="I11" s="492">
        <f t="shared" si="1"/>
        <v>189</v>
      </c>
      <c r="J11" s="492">
        <f t="shared" si="2"/>
        <v>467</v>
      </c>
      <c r="K11" s="320" t="s">
        <v>332</v>
      </c>
    </row>
    <row r="12" spans="1:11" ht="18.75" customHeight="1">
      <c r="A12" s="399" t="s">
        <v>333</v>
      </c>
      <c r="B12" s="492">
        <v>557</v>
      </c>
      <c r="C12" s="492">
        <v>639</v>
      </c>
      <c r="D12" s="492">
        <v>1196</v>
      </c>
      <c r="E12" s="492">
        <v>0</v>
      </c>
      <c r="F12" s="492">
        <v>0</v>
      </c>
      <c r="G12" s="492">
        <v>0</v>
      </c>
      <c r="H12" s="492">
        <f t="shared" si="0"/>
        <v>557</v>
      </c>
      <c r="I12" s="492">
        <f t="shared" si="1"/>
        <v>639</v>
      </c>
      <c r="J12" s="492">
        <f t="shared" si="2"/>
        <v>1196</v>
      </c>
      <c r="K12" s="320" t="s">
        <v>334</v>
      </c>
    </row>
    <row r="13" spans="1:11" ht="20.25" customHeight="1">
      <c r="A13" s="399" t="s">
        <v>335</v>
      </c>
      <c r="B13" s="492">
        <v>68</v>
      </c>
      <c r="C13" s="492">
        <v>47</v>
      </c>
      <c r="D13" s="492">
        <v>115</v>
      </c>
      <c r="E13" s="492">
        <v>0</v>
      </c>
      <c r="F13" s="492">
        <v>0</v>
      </c>
      <c r="G13" s="492">
        <v>0</v>
      </c>
      <c r="H13" s="492">
        <f t="shared" si="0"/>
        <v>68</v>
      </c>
      <c r="I13" s="492">
        <f t="shared" si="1"/>
        <v>47</v>
      </c>
      <c r="J13" s="492">
        <f t="shared" si="2"/>
        <v>115</v>
      </c>
      <c r="K13" s="377" t="s">
        <v>336</v>
      </c>
    </row>
    <row r="14" spans="1:11" ht="21.75" customHeight="1">
      <c r="A14" s="399" t="s">
        <v>337</v>
      </c>
      <c r="B14" s="492">
        <f>SUM(B9:B13)</f>
        <v>2620</v>
      </c>
      <c r="C14" s="492">
        <f t="shared" ref="C14:J14" si="3">SUM(C9:C13)</f>
        <v>2041</v>
      </c>
      <c r="D14" s="492">
        <f t="shared" si="3"/>
        <v>4661</v>
      </c>
      <c r="E14" s="492">
        <f t="shared" si="3"/>
        <v>1</v>
      </c>
      <c r="F14" s="492">
        <f t="shared" si="3"/>
        <v>0</v>
      </c>
      <c r="G14" s="492">
        <f t="shared" si="3"/>
        <v>1</v>
      </c>
      <c r="H14" s="492">
        <f t="shared" si="3"/>
        <v>2621</v>
      </c>
      <c r="I14" s="492">
        <f t="shared" si="3"/>
        <v>2041</v>
      </c>
      <c r="J14" s="492">
        <f t="shared" si="3"/>
        <v>4662</v>
      </c>
      <c r="K14" s="367" t="s">
        <v>338</v>
      </c>
    </row>
    <row r="15" spans="1:11" ht="21.75" customHeight="1">
      <c r="A15" s="399" t="s">
        <v>341</v>
      </c>
      <c r="B15" s="492">
        <v>8</v>
      </c>
      <c r="C15" s="492">
        <v>40</v>
      </c>
      <c r="D15" s="492">
        <v>48</v>
      </c>
      <c r="E15" s="492">
        <v>0</v>
      </c>
      <c r="F15" s="492">
        <v>0</v>
      </c>
      <c r="G15" s="492">
        <v>0</v>
      </c>
      <c r="H15" s="492">
        <f>E15+B15</f>
        <v>8</v>
      </c>
      <c r="I15" s="492">
        <f>F15+C15</f>
        <v>40</v>
      </c>
      <c r="J15" s="492">
        <f>G15+D15</f>
        <v>48</v>
      </c>
      <c r="K15" s="320" t="s">
        <v>342</v>
      </c>
    </row>
    <row r="16" spans="1:11" ht="25.5" customHeight="1">
      <c r="A16" s="399" t="s">
        <v>481</v>
      </c>
      <c r="B16" s="492">
        <v>82</v>
      </c>
      <c r="C16" s="492">
        <v>183</v>
      </c>
      <c r="D16" s="492">
        <v>265</v>
      </c>
      <c r="E16" s="492">
        <v>0</v>
      </c>
      <c r="F16" s="492">
        <v>0</v>
      </c>
      <c r="G16" s="492">
        <v>0</v>
      </c>
      <c r="H16" s="492">
        <f t="shared" si="0"/>
        <v>82</v>
      </c>
      <c r="I16" s="492">
        <f t="shared" si="1"/>
        <v>183</v>
      </c>
      <c r="J16" s="492">
        <f t="shared" si="2"/>
        <v>265</v>
      </c>
      <c r="K16" s="320" t="s">
        <v>345</v>
      </c>
    </row>
    <row r="17" spans="1:11" ht="25.5" customHeight="1">
      <c r="A17" s="399" t="s">
        <v>339</v>
      </c>
      <c r="B17" s="492">
        <v>61</v>
      </c>
      <c r="C17" s="492">
        <v>67</v>
      </c>
      <c r="D17" s="492">
        <v>128</v>
      </c>
      <c r="E17" s="492">
        <v>0</v>
      </c>
      <c r="F17" s="492">
        <v>0</v>
      </c>
      <c r="G17" s="492">
        <v>0</v>
      </c>
      <c r="H17" s="492">
        <f t="shared" si="0"/>
        <v>61</v>
      </c>
      <c r="I17" s="492">
        <f t="shared" si="1"/>
        <v>67</v>
      </c>
      <c r="J17" s="492">
        <f t="shared" si="2"/>
        <v>128</v>
      </c>
      <c r="K17" s="320" t="s">
        <v>340</v>
      </c>
    </row>
    <row r="18" spans="1:11" ht="23.25" customHeight="1">
      <c r="A18" s="399" t="s">
        <v>543</v>
      </c>
      <c r="B18" s="492">
        <v>22</v>
      </c>
      <c r="C18" s="492">
        <v>22</v>
      </c>
      <c r="D18" s="492">
        <v>44</v>
      </c>
      <c r="E18" s="492">
        <v>0</v>
      </c>
      <c r="F18" s="492">
        <v>0</v>
      </c>
      <c r="G18" s="492">
        <v>0</v>
      </c>
      <c r="H18" s="492">
        <f t="shared" si="0"/>
        <v>22</v>
      </c>
      <c r="I18" s="492">
        <f t="shared" si="1"/>
        <v>22</v>
      </c>
      <c r="J18" s="492">
        <f t="shared" si="2"/>
        <v>44</v>
      </c>
      <c r="K18" s="320" t="s">
        <v>544</v>
      </c>
    </row>
    <row r="19" spans="1:11" ht="19.5" customHeight="1">
      <c r="A19" s="399" t="s">
        <v>343</v>
      </c>
      <c r="B19" s="492">
        <f>SUM(B15:B18)</f>
        <v>173</v>
      </c>
      <c r="C19" s="492">
        <f t="shared" ref="C19:J19" si="4">SUM(C15:C18)</f>
        <v>312</v>
      </c>
      <c r="D19" s="492">
        <f t="shared" si="4"/>
        <v>485</v>
      </c>
      <c r="E19" s="492">
        <f t="shared" si="4"/>
        <v>0</v>
      </c>
      <c r="F19" s="492">
        <f t="shared" si="4"/>
        <v>0</v>
      </c>
      <c r="G19" s="492">
        <f t="shared" si="4"/>
        <v>0</v>
      </c>
      <c r="H19" s="492">
        <f t="shared" si="4"/>
        <v>173</v>
      </c>
      <c r="I19" s="492">
        <f t="shared" si="4"/>
        <v>312</v>
      </c>
      <c r="J19" s="492">
        <f t="shared" si="4"/>
        <v>485</v>
      </c>
      <c r="K19" s="377" t="s">
        <v>344</v>
      </c>
    </row>
    <row r="20" spans="1:11" ht="29.25" customHeight="1" thickBot="1">
      <c r="A20" s="162" t="s">
        <v>11</v>
      </c>
      <c r="B20" s="495">
        <f>SUM(B19,B14)</f>
        <v>2793</v>
      </c>
      <c r="C20" s="495">
        <f t="shared" ref="C20:J20" si="5">SUM(C19,C14)</f>
        <v>2353</v>
      </c>
      <c r="D20" s="495">
        <f t="shared" si="5"/>
        <v>5146</v>
      </c>
      <c r="E20" s="495">
        <f t="shared" si="5"/>
        <v>1</v>
      </c>
      <c r="F20" s="495">
        <f t="shared" si="5"/>
        <v>0</v>
      </c>
      <c r="G20" s="495">
        <f t="shared" si="5"/>
        <v>1</v>
      </c>
      <c r="H20" s="495">
        <f t="shared" si="5"/>
        <v>2794</v>
      </c>
      <c r="I20" s="495">
        <f t="shared" si="5"/>
        <v>2353</v>
      </c>
      <c r="J20" s="495">
        <f t="shared" si="5"/>
        <v>5147</v>
      </c>
      <c r="K20" s="506" t="s">
        <v>161</v>
      </c>
    </row>
    <row r="21" spans="1:11" ht="29.25" customHeight="1" thickTop="1">
      <c r="A21" s="227"/>
      <c r="B21" s="467"/>
      <c r="C21" s="467"/>
      <c r="D21" s="467"/>
      <c r="E21" s="467"/>
      <c r="F21" s="467"/>
      <c r="G21" s="467"/>
      <c r="H21" s="467"/>
      <c r="I21" s="467"/>
      <c r="J21" s="467"/>
      <c r="K21" s="507"/>
    </row>
    <row r="22" spans="1:11" ht="29.25" customHeight="1">
      <c r="A22" s="227"/>
      <c r="B22" s="467"/>
      <c r="C22" s="467"/>
      <c r="D22" s="467"/>
      <c r="E22" s="467"/>
      <c r="F22" s="467"/>
      <c r="G22" s="467"/>
      <c r="H22" s="467"/>
      <c r="I22" s="467"/>
      <c r="J22" s="467"/>
      <c r="K22" s="507"/>
    </row>
    <row r="23" spans="1:11" ht="29.25" customHeight="1">
      <c r="A23" s="227"/>
      <c r="B23" s="467"/>
      <c r="C23" s="467"/>
      <c r="D23" s="467"/>
      <c r="E23" s="467"/>
      <c r="F23" s="467"/>
      <c r="G23" s="467"/>
      <c r="H23" s="467"/>
      <c r="I23" s="467"/>
      <c r="J23" s="467"/>
      <c r="K23" s="507"/>
    </row>
    <row r="24" spans="1:11" ht="29.25" customHeight="1">
      <c r="A24" s="227"/>
      <c r="B24" s="467"/>
      <c r="C24" s="467"/>
      <c r="D24" s="467"/>
      <c r="E24" s="467"/>
      <c r="F24" s="467"/>
      <c r="G24" s="467"/>
      <c r="H24" s="467"/>
      <c r="I24" s="467"/>
      <c r="J24" s="467"/>
      <c r="K24" s="507"/>
    </row>
    <row r="25" spans="1:11" ht="29.25" customHeight="1">
      <c r="A25" s="227"/>
      <c r="B25" s="467"/>
      <c r="C25" s="467"/>
      <c r="D25" s="467"/>
      <c r="E25" s="467"/>
      <c r="F25" s="467"/>
      <c r="G25" s="467"/>
      <c r="H25" s="467"/>
      <c r="I25" s="467"/>
      <c r="J25" s="467"/>
      <c r="K25" s="507"/>
    </row>
    <row r="26" spans="1:11" ht="29.25" customHeight="1" thickBot="1">
      <c r="A26" s="227" t="s">
        <v>830</v>
      </c>
      <c r="B26" s="467"/>
      <c r="C26" s="467"/>
      <c r="D26" s="467"/>
      <c r="E26" s="467"/>
      <c r="F26" s="467"/>
      <c r="G26" s="467"/>
      <c r="H26" s="467"/>
      <c r="I26" s="467"/>
      <c r="J26" s="467"/>
      <c r="K26" s="507" t="s">
        <v>831</v>
      </c>
    </row>
    <row r="27" spans="1:11" ht="29.25" customHeight="1" thickTop="1">
      <c r="A27" s="1079" t="s">
        <v>89</v>
      </c>
      <c r="B27" s="1079" t="s">
        <v>6</v>
      </c>
      <c r="C27" s="1079"/>
      <c r="D27" s="1079"/>
      <c r="E27" s="1079" t="s">
        <v>7</v>
      </c>
      <c r="F27" s="1079"/>
      <c r="G27" s="1079"/>
      <c r="H27" s="1079" t="s">
        <v>8</v>
      </c>
      <c r="I27" s="1079"/>
      <c r="J27" s="1079"/>
      <c r="K27" s="1082" t="s">
        <v>202</v>
      </c>
    </row>
    <row r="28" spans="1:11" ht="25.5" customHeight="1">
      <c r="A28" s="1080"/>
      <c r="B28" s="1080" t="s">
        <v>231</v>
      </c>
      <c r="C28" s="1080"/>
      <c r="D28" s="1080"/>
      <c r="E28" s="1080" t="s">
        <v>127</v>
      </c>
      <c r="F28" s="1080"/>
      <c r="G28" s="1080"/>
      <c r="H28" s="1080" t="s">
        <v>128</v>
      </c>
      <c r="I28" s="1080"/>
      <c r="J28" s="1080"/>
      <c r="K28" s="1083"/>
    </row>
    <row r="29" spans="1:11" ht="25.5" customHeight="1">
      <c r="A29" s="1080"/>
      <c r="B29" s="467" t="s">
        <v>235</v>
      </c>
      <c r="C29" s="467" t="s">
        <v>236</v>
      </c>
      <c r="D29" s="467" t="s">
        <v>241</v>
      </c>
      <c r="E29" s="467" t="s">
        <v>235</v>
      </c>
      <c r="F29" s="467" t="s">
        <v>236</v>
      </c>
      <c r="G29" s="467" t="s">
        <v>241</v>
      </c>
      <c r="H29" s="467" t="s">
        <v>235</v>
      </c>
      <c r="I29" s="467" t="s">
        <v>236</v>
      </c>
      <c r="J29" s="467" t="s">
        <v>241</v>
      </c>
      <c r="K29" s="1083"/>
    </row>
    <row r="30" spans="1:11" ht="25.5" customHeight="1" thickBot="1">
      <c r="A30" s="1081"/>
      <c r="B30" s="468" t="s">
        <v>238</v>
      </c>
      <c r="C30" s="468" t="s">
        <v>239</v>
      </c>
      <c r="D30" s="468" t="s">
        <v>240</v>
      </c>
      <c r="E30" s="468" t="s">
        <v>238</v>
      </c>
      <c r="F30" s="468" t="s">
        <v>239</v>
      </c>
      <c r="G30" s="468" t="s">
        <v>240</v>
      </c>
      <c r="H30" s="468" t="s">
        <v>238</v>
      </c>
      <c r="I30" s="468" t="s">
        <v>239</v>
      </c>
      <c r="J30" s="468" t="s">
        <v>240</v>
      </c>
      <c r="K30" s="1084"/>
    </row>
    <row r="31" spans="1:11" ht="18" customHeight="1">
      <c r="A31" s="399" t="s">
        <v>12</v>
      </c>
      <c r="B31" s="399"/>
      <c r="C31" s="399"/>
      <c r="D31" s="399"/>
      <c r="E31" s="399"/>
      <c r="F31" s="399"/>
      <c r="G31" s="399"/>
      <c r="H31" s="399"/>
      <c r="I31" s="399"/>
      <c r="J31" s="399"/>
      <c r="K31" s="320" t="s">
        <v>170</v>
      </c>
    </row>
    <row r="32" spans="1:11" ht="23.25" customHeight="1">
      <c r="A32" s="399" t="s">
        <v>478</v>
      </c>
      <c r="B32" s="492">
        <v>274</v>
      </c>
      <c r="C32" s="492">
        <v>141</v>
      </c>
      <c r="D32" s="492">
        <v>415</v>
      </c>
      <c r="E32" s="492">
        <v>0</v>
      </c>
      <c r="F32" s="492">
        <v>0</v>
      </c>
      <c r="G32" s="492">
        <v>0</v>
      </c>
      <c r="H32" s="492">
        <f>SUM(E32,B32)</f>
        <v>274</v>
      </c>
      <c r="I32" s="492">
        <f>SUM(F32,C32)</f>
        <v>141</v>
      </c>
      <c r="J32" s="492">
        <f>SUM(H32:I32)</f>
        <v>415</v>
      </c>
      <c r="K32" s="320" t="s">
        <v>328</v>
      </c>
    </row>
    <row r="33" spans="1:11" ht="23.25" customHeight="1">
      <c r="A33" s="399" t="s">
        <v>479</v>
      </c>
      <c r="B33" s="492">
        <v>154</v>
      </c>
      <c r="C33" s="492">
        <v>45</v>
      </c>
      <c r="D33" s="492">
        <v>199</v>
      </c>
      <c r="E33" s="492">
        <v>0</v>
      </c>
      <c r="F33" s="492">
        <v>0</v>
      </c>
      <c r="G33" s="492">
        <v>0</v>
      </c>
      <c r="H33" s="492">
        <f t="shared" ref="H33:H38" si="6">SUM(E33,B33)</f>
        <v>154</v>
      </c>
      <c r="I33" s="492">
        <f t="shared" ref="I33:I38" si="7">SUM(F33,C33)</f>
        <v>45</v>
      </c>
      <c r="J33" s="492">
        <f t="shared" ref="J33:J38" si="8">SUM(H33:I33)</f>
        <v>199</v>
      </c>
      <c r="K33" s="320" t="s">
        <v>330</v>
      </c>
    </row>
    <row r="34" spans="1:11" ht="23.25" customHeight="1">
      <c r="A34" s="399" t="s">
        <v>480</v>
      </c>
      <c r="B34" s="492">
        <v>173</v>
      </c>
      <c r="C34" s="492">
        <v>130</v>
      </c>
      <c r="D34" s="492">
        <v>303</v>
      </c>
      <c r="E34" s="492">
        <v>0</v>
      </c>
      <c r="F34" s="492">
        <v>0</v>
      </c>
      <c r="G34" s="492">
        <v>0</v>
      </c>
      <c r="H34" s="492">
        <f t="shared" si="6"/>
        <v>173</v>
      </c>
      <c r="I34" s="492">
        <f t="shared" si="7"/>
        <v>130</v>
      </c>
      <c r="J34" s="492">
        <f t="shared" si="8"/>
        <v>303</v>
      </c>
      <c r="K34" s="320" t="s">
        <v>334</v>
      </c>
    </row>
    <row r="35" spans="1:11" ht="23.25" customHeight="1">
      <c r="A35" s="399" t="s">
        <v>119</v>
      </c>
      <c r="B35" s="492">
        <f t="shared" ref="B35:G35" si="9">SUM(B32:B34)</f>
        <v>601</v>
      </c>
      <c r="C35" s="492">
        <f t="shared" si="9"/>
        <v>316</v>
      </c>
      <c r="D35" s="492">
        <f t="shared" si="9"/>
        <v>917</v>
      </c>
      <c r="E35" s="492">
        <f t="shared" si="9"/>
        <v>0</v>
      </c>
      <c r="F35" s="492">
        <f t="shared" si="9"/>
        <v>0</v>
      </c>
      <c r="G35" s="492">
        <f t="shared" si="9"/>
        <v>0</v>
      </c>
      <c r="H35" s="492">
        <f t="shared" si="6"/>
        <v>601</v>
      </c>
      <c r="I35" s="492">
        <f t="shared" si="7"/>
        <v>316</v>
      </c>
      <c r="J35" s="492">
        <f t="shared" si="8"/>
        <v>917</v>
      </c>
      <c r="K35" s="320" t="s">
        <v>453</v>
      </c>
    </row>
    <row r="36" spans="1:11" ht="23.25" customHeight="1">
      <c r="A36" s="399" t="s">
        <v>481</v>
      </c>
      <c r="B36" s="492">
        <v>100</v>
      </c>
      <c r="C36" s="492">
        <v>5</v>
      </c>
      <c r="D36" s="492">
        <v>105</v>
      </c>
      <c r="E36" s="492">
        <v>0</v>
      </c>
      <c r="F36" s="492">
        <v>0</v>
      </c>
      <c r="G36" s="492">
        <v>0</v>
      </c>
      <c r="H36" s="492">
        <f t="shared" si="6"/>
        <v>100</v>
      </c>
      <c r="I36" s="492">
        <f t="shared" si="7"/>
        <v>5</v>
      </c>
      <c r="J36" s="492">
        <f t="shared" si="8"/>
        <v>105</v>
      </c>
      <c r="K36" s="320" t="s">
        <v>345</v>
      </c>
    </row>
    <row r="37" spans="1:11" ht="24.75" customHeight="1">
      <c r="A37" s="399" t="s">
        <v>339</v>
      </c>
      <c r="B37" s="492">
        <v>49</v>
      </c>
      <c r="C37" s="492">
        <v>27</v>
      </c>
      <c r="D37" s="492">
        <v>76</v>
      </c>
      <c r="E37" s="492">
        <v>0</v>
      </c>
      <c r="F37" s="492">
        <v>0</v>
      </c>
      <c r="G37" s="492">
        <v>0</v>
      </c>
      <c r="H37" s="492">
        <f t="shared" si="6"/>
        <v>49</v>
      </c>
      <c r="I37" s="492">
        <f t="shared" si="7"/>
        <v>27</v>
      </c>
      <c r="J37" s="492">
        <f t="shared" si="8"/>
        <v>76</v>
      </c>
      <c r="K37" s="377" t="s">
        <v>340</v>
      </c>
    </row>
    <row r="38" spans="1:11" ht="24.75" customHeight="1">
      <c r="A38" s="226" t="s">
        <v>341</v>
      </c>
      <c r="B38" s="500">
        <v>30</v>
      </c>
      <c r="C38" s="500">
        <v>57</v>
      </c>
      <c r="D38" s="500">
        <v>87</v>
      </c>
      <c r="E38" s="492">
        <v>0</v>
      </c>
      <c r="F38" s="492">
        <v>0</v>
      </c>
      <c r="G38" s="492">
        <v>0</v>
      </c>
      <c r="H38" s="492">
        <f t="shared" si="6"/>
        <v>30</v>
      </c>
      <c r="I38" s="492">
        <f t="shared" si="7"/>
        <v>57</v>
      </c>
      <c r="J38" s="492">
        <f t="shared" si="8"/>
        <v>87</v>
      </c>
      <c r="K38" s="508" t="s">
        <v>342</v>
      </c>
    </row>
    <row r="39" spans="1:11" ht="21.75" customHeight="1" thickBot="1">
      <c r="A39" s="282" t="s">
        <v>13</v>
      </c>
      <c r="B39" s="509">
        <f t="shared" ref="B39:J39" si="10">SUM(B36:B38,B35)</f>
        <v>780</v>
      </c>
      <c r="C39" s="509">
        <f t="shared" si="10"/>
        <v>405</v>
      </c>
      <c r="D39" s="509">
        <f t="shared" si="10"/>
        <v>1185</v>
      </c>
      <c r="E39" s="509">
        <f t="shared" si="10"/>
        <v>0</v>
      </c>
      <c r="F39" s="509">
        <f t="shared" si="10"/>
        <v>0</v>
      </c>
      <c r="G39" s="509">
        <f t="shared" si="10"/>
        <v>0</v>
      </c>
      <c r="H39" s="509">
        <f t="shared" si="10"/>
        <v>780</v>
      </c>
      <c r="I39" s="509">
        <f t="shared" si="10"/>
        <v>405</v>
      </c>
      <c r="J39" s="509">
        <f t="shared" si="10"/>
        <v>1185</v>
      </c>
      <c r="K39" s="283" t="s">
        <v>170</v>
      </c>
    </row>
    <row r="40" spans="1:11" ht="22.5" customHeight="1" thickBot="1">
      <c r="A40" s="284" t="s">
        <v>83</v>
      </c>
      <c r="B40" s="510">
        <f t="shared" ref="B40:J40" si="11">SUM(B39,B20)</f>
        <v>3573</v>
      </c>
      <c r="C40" s="510">
        <f t="shared" si="11"/>
        <v>2758</v>
      </c>
      <c r="D40" s="510">
        <f t="shared" si="11"/>
        <v>6331</v>
      </c>
      <c r="E40" s="510">
        <f t="shared" si="11"/>
        <v>1</v>
      </c>
      <c r="F40" s="510">
        <f t="shared" si="11"/>
        <v>0</v>
      </c>
      <c r="G40" s="510">
        <f t="shared" si="11"/>
        <v>1</v>
      </c>
      <c r="H40" s="510">
        <f t="shared" si="11"/>
        <v>3574</v>
      </c>
      <c r="I40" s="510">
        <f t="shared" si="11"/>
        <v>2758</v>
      </c>
      <c r="J40" s="510">
        <f t="shared" si="11"/>
        <v>6332</v>
      </c>
      <c r="K40" s="371" t="s">
        <v>512</v>
      </c>
    </row>
    <row r="41" spans="1:11" ht="18.75" thickTop="1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6"/>
    </row>
    <row r="42" spans="1:11" hidden="1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6"/>
    </row>
    <row r="43" spans="1:11" hidden="1"/>
    <row r="44" spans="1:11" hidden="1">
      <c r="G44" s="181" t="s">
        <v>793</v>
      </c>
      <c r="H44" s="181">
        <f>H32+H9+H13</f>
        <v>1754</v>
      </c>
      <c r="I44" s="181">
        <f>I32+I9+I13</f>
        <v>1096</v>
      </c>
      <c r="J44" s="181">
        <f>J32+J9+J13</f>
        <v>2850</v>
      </c>
    </row>
    <row r="45" spans="1:11" hidden="1">
      <c r="G45" s="181" t="s">
        <v>41</v>
      </c>
      <c r="H45" s="181">
        <f>H11+H12+H34</f>
        <v>1008</v>
      </c>
      <c r="I45" s="181">
        <f>I11+I12+I34</f>
        <v>958</v>
      </c>
      <c r="J45" s="181">
        <f>J11+J12+J34</f>
        <v>1966</v>
      </c>
    </row>
    <row r="46" spans="1:11" hidden="1">
      <c r="G46" s="181" t="s">
        <v>0</v>
      </c>
      <c r="H46" s="181">
        <f>H10+H33</f>
        <v>460</v>
      </c>
      <c r="I46" s="181">
        <f>I10+I33</f>
        <v>303</v>
      </c>
      <c r="J46" s="181">
        <f>J10+J33</f>
        <v>763</v>
      </c>
    </row>
    <row r="47" spans="1:11" hidden="1"/>
    <row r="48" spans="1:11" hidden="1"/>
    <row r="49" spans="6:10" hidden="1">
      <c r="F49" s="181" t="s">
        <v>794</v>
      </c>
      <c r="H49" s="181" t="e">
        <f>H15+H16+H17+H36+#REF!+H37+H38</f>
        <v>#REF!</v>
      </c>
      <c r="I49" s="181" t="e">
        <f>I15+I16+I17+I36+#REF!+I37+I38</f>
        <v>#REF!</v>
      </c>
      <c r="J49" s="181" t="e">
        <f>J15+J16+J17+J36+#REF!+J37+J38</f>
        <v>#REF!</v>
      </c>
    </row>
    <row r="50" spans="6:10" hidden="1">
      <c r="H50" s="181">
        <f>H18</f>
        <v>22</v>
      </c>
      <c r="I50" s="181">
        <f>I18</f>
        <v>22</v>
      </c>
      <c r="J50" s="181">
        <f>J18</f>
        <v>44</v>
      </c>
    </row>
    <row r="51" spans="6:10" hidden="1"/>
    <row r="52" spans="6:10" hidden="1"/>
    <row r="53" spans="6:10" hidden="1"/>
    <row r="54" spans="6:10" hidden="1">
      <c r="H54" s="181" t="e">
        <f>H44+H45+H46+H49+H50</f>
        <v>#REF!</v>
      </c>
    </row>
    <row r="55" spans="6:10" hidden="1"/>
    <row r="56" spans="6:10" hidden="1"/>
  </sheetData>
  <mergeCells count="19">
    <mergeCell ref="B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27:A30"/>
    <mergeCell ref="B27:D27"/>
    <mergeCell ref="E27:G27"/>
    <mergeCell ref="H27:J27"/>
    <mergeCell ref="K27:K30"/>
    <mergeCell ref="B28:D28"/>
    <mergeCell ref="E28:G28"/>
    <mergeCell ref="H28:J28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CC9900"/>
  </sheetPr>
  <dimension ref="A1:L637"/>
  <sheetViews>
    <sheetView rightToLeft="1" view="pageBreakPreview" topLeftCell="A134" zoomScale="85" zoomScaleNormal="60" zoomScaleSheetLayoutView="85" workbookViewId="0">
      <selection activeCell="K157" sqref="K157"/>
    </sheetView>
  </sheetViews>
  <sheetFormatPr defaultRowHeight="12.75"/>
  <cols>
    <col min="1" max="1" width="32.5703125" customWidth="1"/>
    <col min="2" max="2" width="9.140625" customWidth="1"/>
    <col min="3" max="3" width="9.7109375" customWidth="1"/>
    <col min="4" max="4" width="10.140625" customWidth="1"/>
    <col min="5" max="6" width="9.140625" customWidth="1"/>
    <col min="7" max="7" width="8.7109375" customWidth="1"/>
    <col min="8" max="8" width="9.7109375" customWidth="1"/>
    <col min="9" max="10" width="8.5703125" customWidth="1"/>
    <col min="11" max="11" width="44.85546875" customWidth="1"/>
    <col min="216" max="216" width="29" customWidth="1"/>
    <col min="217" max="217" width="9.140625" customWidth="1"/>
    <col min="218" max="218" width="8.85546875" customWidth="1"/>
    <col min="219" max="219" width="9.140625" customWidth="1"/>
    <col min="220" max="222" width="7.42578125" customWidth="1"/>
    <col min="223" max="225" width="10.5703125" customWidth="1"/>
    <col min="472" max="472" width="29" customWidth="1"/>
    <col min="473" max="473" width="9.140625" customWidth="1"/>
    <col min="474" max="474" width="8.85546875" customWidth="1"/>
    <col min="475" max="475" width="9.140625" customWidth="1"/>
    <col min="476" max="478" width="7.42578125" customWidth="1"/>
    <col min="479" max="481" width="10.5703125" customWidth="1"/>
    <col min="728" max="728" width="29" customWidth="1"/>
    <col min="729" max="729" width="9.140625" customWidth="1"/>
    <col min="730" max="730" width="8.85546875" customWidth="1"/>
    <col min="731" max="731" width="9.140625" customWidth="1"/>
    <col min="732" max="734" width="7.42578125" customWidth="1"/>
    <col min="735" max="737" width="10.5703125" customWidth="1"/>
    <col min="984" max="984" width="29" customWidth="1"/>
    <col min="985" max="985" width="9.140625" customWidth="1"/>
    <col min="986" max="986" width="8.85546875" customWidth="1"/>
    <col min="987" max="987" width="9.140625" customWidth="1"/>
    <col min="988" max="990" width="7.42578125" customWidth="1"/>
    <col min="991" max="993" width="10.5703125" customWidth="1"/>
    <col min="1240" max="1240" width="29" customWidth="1"/>
    <col min="1241" max="1241" width="9.140625" customWidth="1"/>
    <col min="1242" max="1242" width="8.85546875" customWidth="1"/>
    <col min="1243" max="1243" width="9.140625" customWidth="1"/>
    <col min="1244" max="1246" width="7.42578125" customWidth="1"/>
    <col min="1247" max="1249" width="10.5703125" customWidth="1"/>
    <col min="1496" max="1496" width="29" customWidth="1"/>
    <col min="1497" max="1497" width="9.140625" customWidth="1"/>
    <col min="1498" max="1498" width="8.85546875" customWidth="1"/>
    <col min="1499" max="1499" width="9.140625" customWidth="1"/>
    <col min="1500" max="1502" width="7.42578125" customWidth="1"/>
    <col min="1503" max="1505" width="10.5703125" customWidth="1"/>
    <col min="1752" max="1752" width="29" customWidth="1"/>
    <col min="1753" max="1753" width="9.140625" customWidth="1"/>
    <col min="1754" max="1754" width="8.85546875" customWidth="1"/>
    <col min="1755" max="1755" width="9.140625" customWidth="1"/>
    <col min="1756" max="1758" width="7.42578125" customWidth="1"/>
    <col min="1759" max="1761" width="10.5703125" customWidth="1"/>
    <col min="2008" max="2008" width="29" customWidth="1"/>
    <col min="2009" max="2009" width="9.140625" customWidth="1"/>
    <col min="2010" max="2010" width="8.85546875" customWidth="1"/>
    <col min="2011" max="2011" width="9.140625" customWidth="1"/>
    <col min="2012" max="2014" width="7.42578125" customWidth="1"/>
    <col min="2015" max="2017" width="10.5703125" customWidth="1"/>
    <col min="2264" max="2264" width="29" customWidth="1"/>
    <col min="2265" max="2265" width="9.140625" customWidth="1"/>
    <col min="2266" max="2266" width="8.85546875" customWidth="1"/>
    <col min="2267" max="2267" width="9.140625" customWidth="1"/>
    <col min="2268" max="2270" width="7.42578125" customWidth="1"/>
    <col min="2271" max="2273" width="10.5703125" customWidth="1"/>
    <col min="2520" max="2520" width="29" customWidth="1"/>
    <col min="2521" max="2521" width="9.140625" customWidth="1"/>
    <col min="2522" max="2522" width="8.85546875" customWidth="1"/>
    <col min="2523" max="2523" width="9.140625" customWidth="1"/>
    <col min="2524" max="2526" width="7.42578125" customWidth="1"/>
    <col min="2527" max="2529" width="10.5703125" customWidth="1"/>
    <col min="2776" max="2776" width="29" customWidth="1"/>
    <col min="2777" max="2777" width="9.140625" customWidth="1"/>
    <col min="2778" max="2778" width="8.85546875" customWidth="1"/>
    <col min="2779" max="2779" width="9.140625" customWidth="1"/>
    <col min="2780" max="2782" width="7.42578125" customWidth="1"/>
    <col min="2783" max="2785" width="10.5703125" customWidth="1"/>
    <col min="3032" max="3032" width="29" customWidth="1"/>
    <col min="3033" max="3033" width="9.140625" customWidth="1"/>
    <col min="3034" max="3034" width="8.85546875" customWidth="1"/>
    <col min="3035" max="3035" width="9.140625" customWidth="1"/>
    <col min="3036" max="3038" width="7.42578125" customWidth="1"/>
    <col min="3039" max="3041" width="10.5703125" customWidth="1"/>
    <col min="3288" max="3288" width="29" customWidth="1"/>
    <col min="3289" max="3289" width="9.140625" customWidth="1"/>
    <col min="3290" max="3290" width="8.85546875" customWidth="1"/>
    <col min="3291" max="3291" width="9.140625" customWidth="1"/>
    <col min="3292" max="3294" width="7.42578125" customWidth="1"/>
    <col min="3295" max="3297" width="10.5703125" customWidth="1"/>
    <col min="3544" max="3544" width="29" customWidth="1"/>
    <col min="3545" max="3545" width="9.140625" customWidth="1"/>
    <col min="3546" max="3546" width="8.85546875" customWidth="1"/>
    <col min="3547" max="3547" width="9.140625" customWidth="1"/>
    <col min="3548" max="3550" width="7.42578125" customWidth="1"/>
    <col min="3551" max="3553" width="10.5703125" customWidth="1"/>
    <col min="3800" max="3800" width="29" customWidth="1"/>
    <col min="3801" max="3801" width="9.140625" customWidth="1"/>
    <col min="3802" max="3802" width="8.85546875" customWidth="1"/>
    <col min="3803" max="3803" width="9.140625" customWidth="1"/>
    <col min="3804" max="3806" width="7.42578125" customWidth="1"/>
    <col min="3807" max="3809" width="10.5703125" customWidth="1"/>
    <col min="4056" max="4056" width="29" customWidth="1"/>
    <col min="4057" max="4057" width="9.140625" customWidth="1"/>
    <col min="4058" max="4058" width="8.85546875" customWidth="1"/>
    <col min="4059" max="4059" width="9.140625" customWidth="1"/>
    <col min="4060" max="4062" width="7.42578125" customWidth="1"/>
    <col min="4063" max="4065" width="10.5703125" customWidth="1"/>
    <col min="4312" max="4312" width="29" customWidth="1"/>
    <col min="4313" max="4313" width="9.140625" customWidth="1"/>
    <col min="4314" max="4314" width="8.85546875" customWidth="1"/>
    <col min="4315" max="4315" width="9.140625" customWidth="1"/>
    <col min="4316" max="4318" width="7.42578125" customWidth="1"/>
    <col min="4319" max="4321" width="10.5703125" customWidth="1"/>
    <col min="4568" max="4568" width="29" customWidth="1"/>
    <col min="4569" max="4569" width="9.140625" customWidth="1"/>
    <col min="4570" max="4570" width="8.85546875" customWidth="1"/>
    <col min="4571" max="4571" width="9.140625" customWidth="1"/>
    <col min="4572" max="4574" width="7.42578125" customWidth="1"/>
    <col min="4575" max="4577" width="10.5703125" customWidth="1"/>
    <col min="4824" max="4824" width="29" customWidth="1"/>
    <col min="4825" max="4825" width="9.140625" customWidth="1"/>
    <col min="4826" max="4826" width="8.85546875" customWidth="1"/>
    <col min="4827" max="4827" width="9.140625" customWidth="1"/>
    <col min="4828" max="4830" width="7.42578125" customWidth="1"/>
    <col min="4831" max="4833" width="10.5703125" customWidth="1"/>
    <col min="5080" max="5080" width="29" customWidth="1"/>
    <col min="5081" max="5081" width="9.140625" customWidth="1"/>
    <col min="5082" max="5082" width="8.85546875" customWidth="1"/>
    <col min="5083" max="5083" width="9.140625" customWidth="1"/>
    <col min="5084" max="5086" width="7.42578125" customWidth="1"/>
    <col min="5087" max="5089" width="10.5703125" customWidth="1"/>
    <col min="5336" max="5336" width="29" customWidth="1"/>
    <col min="5337" max="5337" width="9.140625" customWidth="1"/>
    <col min="5338" max="5338" width="8.85546875" customWidth="1"/>
    <col min="5339" max="5339" width="9.140625" customWidth="1"/>
    <col min="5340" max="5342" width="7.42578125" customWidth="1"/>
    <col min="5343" max="5345" width="10.5703125" customWidth="1"/>
    <col min="5592" max="5592" width="29" customWidth="1"/>
    <col min="5593" max="5593" width="9.140625" customWidth="1"/>
    <col min="5594" max="5594" width="8.85546875" customWidth="1"/>
    <col min="5595" max="5595" width="9.140625" customWidth="1"/>
    <col min="5596" max="5598" width="7.42578125" customWidth="1"/>
    <col min="5599" max="5601" width="10.5703125" customWidth="1"/>
    <col min="5848" max="5848" width="29" customWidth="1"/>
    <col min="5849" max="5849" width="9.140625" customWidth="1"/>
    <col min="5850" max="5850" width="8.85546875" customWidth="1"/>
    <col min="5851" max="5851" width="9.140625" customWidth="1"/>
    <col min="5852" max="5854" width="7.42578125" customWidth="1"/>
    <col min="5855" max="5857" width="10.5703125" customWidth="1"/>
    <col min="6104" max="6104" width="29" customWidth="1"/>
    <col min="6105" max="6105" width="9.140625" customWidth="1"/>
    <col min="6106" max="6106" width="8.85546875" customWidth="1"/>
    <col min="6107" max="6107" width="9.140625" customWidth="1"/>
    <col min="6108" max="6110" width="7.42578125" customWidth="1"/>
    <col min="6111" max="6113" width="10.5703125" customWidth="1"/>
    <col min="6360" max="6360" width="29" customWidth="1"/>
    <col min="6361" max="6361" width="9.140625" customWidth="1"/>
    <col min="6362" max="6362" width="8.85546875" customWidth="1"/>
    <col min="6363" max="6363" width="9.140625" customWidth="1"/>
    <col min="6364" max="6366" width="7.42578125" customWidth="1"/>
    <col min="6367" max="6369" width="10.5703125" customWidth="1"/>
    <col min="6616" max="6616" width="29" customWidth="1"/>
    <col min="6617" max="6617" width="9.140625" customWidth="1"/>
    <col min="6618" max="6618" width="8.85546875" customWidth="1"/>
    <col min="6619" max="6619" width="9.140625" customWidth="1"/>
    <col min="6620" max="6622" width="7.42578125" customWidth="1"/>
    <col min="6623" max="6625" width="10.5703125" customWidth="1"/>
    <col min="6872" max="6872" width="29" customWidth="1"/>
    <col min="6873" max="6873" width="9.140625" customWidth="1"/>
    <col min="6874" max="6874" width="8.85546875" customWidth="1"/>
    <col min="6875" max="6875" width="9.140625" customWidth="1"/>
    <col min="6876" max="6878" width="7.42578125" customWidth="1"/>
    <col min="6879" max="6881" width="10.5703125" customWidth="1"/>
    <col min="7128" max="7128" width="29" customWidth="1"/>
    <col min="7129" max="7129" width="9.140625" customWidth="1"/>
    <col min="7130" max="7130" width="8.85546875" customWidth="1"/>
    <col min="7131" max="7131" width="9.140625" customWidth="1"/>
    <col min="7132" max="7134" width="7.42578125" customWidth="1"/>
    <col min="7135" max="7137" width="10.5703125" customWidth="1"/>
    <col min="7384" max="7384" width="29" customWidth="1"/>
    <col min="7385" max="7385" width="9.140625" customWidth="1"/>
    <col min="7386" max="7386" width="8.85546875" customWidth="1"/>
    <col min="7387" max="7387" width="9.140625" customWidth="1"/>
    <col min="7388" max="7390" width="7.42578125" customWidth="1"/>
    <col min="7391" max="7393" width="10.5703125" customWidth="1"/>
    <col min="7640" max="7640" width="29" customWidth="1"/>
    <col min="7641" max="7641" width="9.140625" customWidth="1"/>
    <col min="7642" max="7642" width="8.85546875" customWidth="1"/>
    <col min="7643" max="7643" width="9.140625" customWidth="1"/>
    <col min="7644" max="7646" width="7.42578125" customWidth="1"/>
    <col min="7647" max="7649" width="10.5703125" customWidth="1"/>
    <col min="7896" max="7896" width="29" customWidth="1"/>
    <col min="7897" max="7897" width="9.140625" customWidth="1"/>
    <col min="7898" max="7898" width="8.85546875" customWidth="1"/>
    <col min="7899" max="7899" width="9.140625" customWidth="1"/>
    <col min="7900" max="7902" width="7.42578125" customWidth="1"/>
    <col min="7903" max="7905" width="10.5703125" customWidth="1"/>
    <col min="8152" max="8152" width="29" customWidth="1"/>
    <col min="8153" max="8153" width="9.140625" customWidth="1"/>
    <col min="8154" max="8154" width="8.85546875" customWidth="1"/>
    <col min="8155" max="8155" width="9.140625" customWidth="1"/>
    <col min="8156" max="8158" width="7.42578125" customWidth="1"/>
    <col min="8159" max="8161" width="10.5703125" customWidth="1"/>
    <col min="8408" max="8408" width="29" customWidth="1"/>
    <col min="8409" max="8409" width="9.140625" customWidth="1"/>
    <col min="8410" max="8410" width="8.85546875" customWidth="1"/>
    <col min="8411" max="8411" width="9.140625" customWidth="1"/>
    <col min="8412" max="8414" width="7.42578125" customWidth="1"/>
    <col min="8415" max="8417" width="10.5703125" customWidth="1"/>
    <col min="8664" max="8664" width="29" customWidth="1"/>
    <col min="8665" max="8665" width="9.140625" customWidth="1"/>
    <col min="8666" max="8666" width="8.85546875" customWidth="1"/>
    <col min="8667" max="8667" width="9.140625" customWidth="1"/>
    <col min="8668" max="8670" width="7.42578125" customWidth="1"/>
    <col min="8671" max="8673" width="10.5703125" customWidth="1"/>
    <col min="8920" max="8920" width="29" customWidth="1"/>
    <col min="8921" max="8921" width="9.140625" customWidth="1"/>
    <col min="8922" max="8922" width="8.85546875" customWidth="1"/>
    <col min="8923" max="8923" width="9.140625" customWidth="1"/>
    <col min="8924" max="8926" width="7.42578125" customWidth="1"/>
    <col min="8927" max="8929" width="10.5703125" customWidth="1"/>
    <col min="9176" max="9176" width="29" customWidth="1"/>
    <col min="9177" max="9177" width="9.140625" customWidth="1"/>
    <col min="9178" max="9178" width="8.85546875" customWidth="1"/>
    <col min="9179" max="9179" width="9.140625" customWidth="1"/>
    <col min="9180" max="9182" width="7.42578125" customWidth="1"/>
    <col min="9183" max="9185" width="10.5703125" customWidth="1"/>
    <col min="9432" max="9432" width="29" customWidth="1"/>
    <col min="9433" max="9433" width="9.140625" customWidth="1"/>
    <col min="9434" max="9434" width="8.85546875" customWidth="1"/>
    <col min="9435" max="9435" width="9.140625" customWidth="1"/>
    <col min="9436" max="9438" width="7.42578125" customWidth="1"/>
    <col min="9439" max="9441" width="10.5703125" customWidth="1"/>
    <col min="9688" max="9688" width="29" customWidth="1"/>
    <col min="9689" max="9689" width="9.140625" customWidth="1"/>
    <col min="9690" max="9690" width="8.85546875" customWidth="1"/>
    <col min="9691" max="9691" width="9.140625" customWidth="1"/>
    <col min="9692" max="9694" width="7.42578125" customWidth="1"/>
    <col min="9695" max="9697" width="10.5703125" customWidth="1"/>
    <col min="9944" max="9944" width="29" customWidth="1"/>
    <col min="9945" max="9945" width="9.140625" customWidth="1"/>
    <col min="9946" max="9946" width="8.85546875" customWidth="1"/>
    <col min="9947" max="9947" width="9.140625" customWidth="1"/>
    <col min="9948" max="9950" width="7.42578125" customWidth="1"/>
    <col min="9951" max="9953" width="10.5703125" customWidth="1"/>
    <col min="10200" max="10200" width="29" customWidth="1"/>
    <col min="10201" max="10201" width="9.140625" customWidth="1"/>
    <col min="10202" max="10202" width="8.85546875" customWidth="1"/>
    <col min="10203" max="10203" width="9.140625" customWidth="1"/>
    <col min="10204" max="10206" width="7.42578125" customWidth="1"/>
    <col min="10207" max="10209" width="10.5703125" customWidth="1"/>
    <col min="10456" max="10456" width="29" customWidth="1"/>
    <col min="10457" max="10457" width="9.140625" customWidth="1"/>
    <col min="10458" max="10458" width="8.85546875" customWidth="1"/>
    <col min="10459" max="10459" width="9.140625" customWidth="1"/>
    <col min="10460" max="10462" width="7.42578125" customWidth="1"/>
    <col min="10463" max="10465" width="10.5703125" customWidth="1"/>
    <col min="10712" max="10712" width="29" customWidth="1"/>
    <col min="10713" max="10713" width="9.140625" customWidth="1"/>
    <col min="10714" max="10714" width="8.85546875" customWidth="1"/>
    <col min="10715" max="10715" width="9.140625" customWidth="1"/>
    <col min="10716" max="10718" width="7.42578125" customWidth="1"/>
    <col min="10719" max="10721" width="10.5703125" customWidth="1"/>
    <col min="10968" max="10968" width="29" customWidth="1"/>
    <col min="10969" max="10969" width="9.140625" customWidth="1"/>
    <col min="10970" max="10970" width="8.85546875" customWidth="1"/>
    <col min="10971" max="10971" width="9.140625" customWidth="1"/>
    <col min="10972" max="10974" width="7.42578125" customWidth="1"/>
    <col min="10975" max="10977" width="10.5703125" customWidth="1"/>
    <col min="11224" max="11224" width="29" customWidth="1"/>
    <col min="11225" max="11225" width="9.140625" customWidth="1"/>
    <col min="11226" max="11226" width="8.85546875" customWidth="1"/>
    <col min="11227" max="11227" width="9.140625" customWidth="1"/>
    <col min="11228" max="11230" width="7.42578125" customWidth="1"/>
    <col min="11231" max="11233" width="10.5703125" customWidth="1"/>
    <col min="11480" max="11480" width="29" customWidth="1"/>
    <col min="11481" max="11481" width="9.140625" customWidth="1"/>
    <col min="11482" max="11482" width="8.85546875" customWidth="1"/>
    <col min="11483" max="11483" width="9.140625" customWidth="1"/>
    <col min="11484" max="11486" width="7.42578125" customWidth="1"/>
    <col min="11487" max="11489" width="10.5703125" customWidth="1"/>
    <col min="11736" max="11736" width="29" customWidth="1"/>
    <col min="11737" max="11737" width="9.140625" customWidth="1"/>
    <col min="11738" max="11738" width="8.85546875" customWidth="1"/>
    <col min="11739" max="11739" width="9.140625" customWidth="1"/>
    <col min="11740" max="11742" width="7.42578125" customWidth="1"/>
    <col min="11743" max="11745" width="10.5703125" customWidth="1"/>
    <col min="11992" max="11992" width="29" customWidth="1"/>
    <col min="11993" max="11993" width="9.140625" customWidth="1"/>
    <col min="11994" max="11994" width="8.85546875" customWidth="1"/>
    <col min="11995" max="11995" width="9.140625" customWidth="1"/>
    <col min="11996" max="11998" width="7.42578125" customWidth="1"/>
    <col min="11999" max="12001" width="10.5703125" customWidth="1"/>
    <col min="12248" max="12248" width="29" customWidth="1"/>
    <col min="12249" max="12249" width="9.140625" customWidth="1"/>
    <col min="12250" max="12250" width="8.85546875" customWidth="1"/>
    <col min="12251" max="12251" width="9.140625" customWidth="1"/>
    <col min="12252" max="12254" width="7.42578125" customWidth="1"/>
    <col min="12255" max="12257" width="10.5703125" customWidth="1"/>
    <col min="12504" max="12504" width="29" customWidth="1"/>
    <col min="12505" max="12505" width="9.140625" customWidth="1"/>
    <col min="12506" max="12506" width="8.85546875" customWidth="1"/>
    <col min="12507" max="12507" width="9.140625" customWidth="1"/>
    <col min="12508" max="12510" width="7.42578125" customWidth="1"/>
    <col min="12511" max="12513" width="10.5703125" customWidth="1"/>
    <col min="12760" max="12760" width="29" customWidth="1"/>
    <col min="12761" max="12761" width="9.140625" customWidth="1"/>
    <col min="12762" max="12762" width="8.85546875" customWidth="1"/>
    <col min="12763" max="12763" width="9.140625" customWidth="1"/>
    <col min="12764" max="12766" width="7.42578125" customWidth="1"/>
    <col min="12767" max="12769" width="10.5703125" customWidth="1"/>
    <col min="13016" max="13016" width="29" customWidth="1"/>
    <col min="13017" max="13017" width="9.140625" customWidth="1"/>
    <col min="13018" max="13018" width="8.85546875" customWidth="1"/>
    <col min="13019" max="13019" width="9.140625" customWidth="1"/>
    <col min="13020" max="13022" width="7.42578125" customWidth="1"/>
    <col min="13023" max="13025" width="10.5703125" customWidth="1"/>
    <col min="13272" max="13272" width="29" customWidth="1"/>
    <col min="13273" max="13273" width="9.140625" customWidth="1"/>
    <col min="13274" max="13274" width="8.85546875" customWidth="1"/>
    <col min="13275" max="13275" width="9.140625" customWidth="1"/>
    <col min="13276" max="13278" width="7.42578125" customWidth="1"/>
    <col min="13279" max="13281" width="10.5703125" customWidth="1"/>
    <col min="13528" max="13528" width="29" customWidth="1"/>
    <col min="13529" max="13529" width="9.140625" customWidth="1"/>
    <col min="13530" max="13530" width="8.85546875" customWidth="1"/>
    <col min="13531" max="13531" width="9.140625" customWidth="1"/>
    <col min="13532" max="13534" width="7.42578125" customWidth="1"/>
    <col min="13535" max="13537" width="10.5703125" customWidth="1"/>
    <col min="13784" max="13784" width="29" customWidth="1"/>
    <col min="13785" max="13785" width="9.140625" customWidth="1"/>
    <col min="13786" max="13786" width="8.85546875" customWidth="1"/>
    <col min="13787" max="13787" width="9.140625" customWidth="1"/>
    <col min="13788" max="13790" width="7.42578125" customWidth="1"/>
    <col min="13791" max="13793" width="10.5703125" customWidth="1"/>
    <col min="14040" max="14040" width="29" customWidth="1"/>
    <col min="14041" max="14041" width="9.140625" customWidth="1"/>
    <col min="14042" max="14042" width="8.85546875" customWidth="1"/>
    <col min="14043" max="14043" width="9.140625" customWidth="1"/>
    <col min="14044" max="14046" width="7.42578125" customWidth="1"/>
    <col min="14047" max="14049" width="10.5703125" customWidth="1"/>
    <col min="14296" max="14296" width="29" customWidth="1"/>
    <col min="14297" max="14297" width="9.140625" customWidth="1"/>
    <col min="14298" max="14298" width="8.85546875" customWidth="1"/>
    <col min="14299" max="14299" width="9.140625" customWidth="1"/>
    <col min="14300" max="14302" width="7.42578125" customWidth="1"/>
    <col min="14303" max="14305" width="10.5703125" customWidth="1"/>
    <col min="14552" max="14552" width="29" customWidth="1"/>
    <col min="14553" max="14553" width="9.140625" customWidth="1"/>
    <col min="14554" max="14554" width="8.85546875" customWidth="1"/>
    <col min="14555" max="14555" width="9.140625" customWidth="1"/>
    <col min="14556" max="14558" width="7.42578125" customWidth="1"/>
    <col min="14559" max="14561" width="10.5703125" customWidth="1"/>
    <col min="14808" max="14808" width="29" customWidth="1"/>
    <col min="14809" max="14809" width="9.140625" customWidth="1"/>
    <col min="14810" max="14810" width="8.85546875" customWidth="1"/>
    <col min="14811" max="14811" width="9.140625" customWidth="1"/>
    <col min="14812" max="14814" width="7.42578125" customWidth="1"/>
    <col min="14815" max="14817" width="10.5703125" customWidth="1"/>
    <col min="15064" max="15064" width="29" customWidth="1"/>
    <col min="15065" max="15065" width="9.140625" customWidth="1"/>
    <col min="15066" max="15066" width="8.85546875" customWidth="1"/>
    <col min="15067" max="15067" width="9.140625" customWidth="1"/>
    <col min="15068" max="15070" width="7.42578125" customWidth="1"/>
    <col min="15071" max="15073" width="10.5703125" customWidth="1"/>
    <col min="15320" max="15320" width="29" customWidth="1"/>
    <col min="15321" max="15321" width="9.140625" customWidth="1"/>
    <col min="15322" max="15322" width="8.85546875" customWidth="1"/>
    <col min="15323" max="15323" width="9.140625" customWidth="1"/>
    <col min="15324" max="15326" width="7.42578125" customWidth="1"/>
    <col min="15327" max="15329" width="10.5703125" customWidth="1"/>
    <col min="15576" max="15576" width="29" customWidth="1"/>
    <col min="15577" max="15577" width="9.140625" customWidth="1"/>
    <col min="15578" max="15578" width="8.85546875" customWidth="1"/>
    <col min="15579" max="15579" width="9.140625" customWidth="1"/>
    <col min="15580" max="15582" width="7.42578125" customWidth="1"/>
    <col min="15583" max="15585" width="10.5703125" customWidth="1"/>
    <col min="15832" max="15832" width="29" customWidth="1"/>
    <col min="15833" max="15833" width="9.140625" customWidth="1"/>
    <col min="15834" max="15834" width="8.85546875" customWidth="1"/>
    <col min="15835" max="15835" width="9.140625" customWidth="1"/>
    <col min="15836" max="15838" width="7.42578125" customWidth="1"/>
    <col min="15839" max="15841" width="10.5703125" customWidth="1"/>
    <col min="16088" max="16088" width="29" customWidth="1"/>
    <col min="16089" max="16089" width="9.140625" customWidth="1"/>
    <col min="16090" max="16090" width="8.85546875" customWidth="1"/>
    <col min="16091" max="16091" width="9.140625" customWidth="1"/>
    <col min="16092" max="16094" width="7.42578125" customWidth="1"/>
    <col min="16095" max="16097" width="10.5703125" customWidth="1"/>
  </cols>
  <sheetData>
    <row r="1" spans="1:11" s="2" customFormat="1" ht="21.75" customHeight="1">
      <c r="A1" s="1045" t="s">
        <v>727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2" customFormat="1" ht="39.75" customHeight="1">
      <c r="A2" s="1118" t="s">
        <v>728</v>
      </c>
      <c r="B2" s="1118"/>
      <c r="C2" s="1118"/>
      <c r="D2" s="1118"/>
      <c r="E2" s="1118"/>
      <c r="F2" s="1118"/>
      <c r="G2" s="1118"/>
      <c r="H2" s="1118"/>
      <c r="I2" s="1118"/>
      <c r="J2" s="1118"/>
      <c r="K2" s="1118"/>
    </row>
    <row r="3" spans="1:11" s="2" customFormat="1" ht="20.25" customHeight="1" thickBot="1">
      <c r="A3" s="14" t="s">
        <v>832</v>
      </c>
      <c r="B3" s="134"/>
      <c r="C3" s="134"/>
      <c r="D3" s="134"/>
      <c r="E3" s="134"/>
      <c r="F3" s="134"/>
      <c r="G3" s="134"/>
      <c r="H3" s="134"/>
      <c r="I3" s="134"/>
      <c r="J3" s="134"/>
      <c r="K3" s="46" t="s">
        <v>833</v>
      </c>
    </row>
    <row r="4" spans="1:11" s="1" customFormat="1" ht="15.75" customHeight="1" thickTop="1">
      <c r="A4" s="1079" t="s">
        <v>14</v>
      </c>
      <c r="B4" s="1079" t="s">
        <v>6</v>
      </c>
      <c r="C4" s="1079"/>
      <c r="D4" s="1079"/>
      <c r="E4" s="1079" t="s">
        <v>7</v>
      </c>
      <c r="F4" s="1079"/>
      <c r="G4" s="1079"/>
      <c r="H4" s="1079" t="s">
        <v>234</v>
      </c>
      <c r="I4" s="1079"/>
      <c r="J4" s="1079"/>
      <c r="K4" s="1082" t="s">
        <v>163</v>
      </c>
    </row>
    <row r="5" spans="1:11" s="1" customFormat="1" ht="15" customHeight="1">
      <c r="A5" s="1080"/>
      <c r="B5" s="1080" t="s">
        <v>441</v>
      </c>
      <c r="C5" s="1080"/>
      <c r="D5" s="1080"/>
      <c r="E5" s="1080" t="s">
        <v>127</v>
      </c>
      <c r="F5" s="1080"/>
      <c r="G5" s="1080"/>
      <c r="H5" s="1080" t="s">
        <v>128</v>
      </c>
      <c r="I5" s="1080"/>
      <c r="J5" s="1080"/>
      <c r="K5" s="1083"/>
    </row>
    <row r="6" spans="1:11" s="1" customFormat="1" ht="18" customHeight="1">
      <c r="A6" s="1080"/>
      <c r="B6" s="472" t="s">
        <v>235</v>
      </c>
      <c r="C6" s="472" t="s">
        <v>267</v>
      </c>
      <c r="D6" s="472" t="s">
        <v>241</v>
      </c>
      <c r="E6" s="472" t="s">
        <v>235</v>
      </c>
      <c r="F6" s="472" t="s">
        <v>267</v>
      </c>
      <c r="G6" s="472" t="s">
        <v>241</v>
      </c>
      <c r="H6" s="472" t="s">
        <v>235</v>
      </c>
      <c r="I6" s="472" t="s">
        <v>267</v>
      </c>
      <c r="J6" s="472" t="s">
        <v>241</v>
      </c>
      <c r="K6" s="1083"/>
    </row>
    <row r="7" spans="1:11" s="1" customFormat="1" ht="15.75" customHeight="1" thickBot="1">
      <c r="A7" s="1081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084"/>
    </row>
    <row r="8" spans="1:11" ht="21.75" customHeight="1">
      <c r="A8" s="29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173" t="s">
        <v>164</v>
      </c>
    </row>
    <row r="9" spans="1:11" ht="21.75" customHeight="1">
      <c r="A9" s="399" t="s">
        <v>348</v>
      </c>
      <c r="B9" s="492">
        <v>595</v>
      </c>
      <c r="C9" s="492">
        <v>332</v>
      </c>
      <c r="D9" s="492">
        <v>927</v>
      </c>
      <c r="E9" s="492">
        <v>1</v>
      </c>
      <c r="F9" s="492">
        <v>0</v>
      </c>
      <c r="G9" s="492">
        <v>1</v>
      </c>
      <c r="H9" s="492">
        <f>SUM(E9,B9)</f>
        <v>596</v>
      </c>
      <c r="I9" s="492">
        <f>SUM(F9,C9)</f>
        <v>332</v>
      </c>
      <c r="J9" s="492">
        <f>SUM(H9:I9)</f>
        <v>928</v>
      </c>
      <c r="K9" s="320" t="s">
        <v>349</v>
      </c>
    </row>
    <row r="10" spans="1:11" ht="21.75" customHeight="1">
      <c r="A10" s="399" t="s">
        <v>346</v>
      </c>
      <c r="B10" s="492">
        <v>463</v>
      </c>
      <c r="C10" s="492">
        <v>190</v>
      </c>
      <c r="D10" s="492">
        <v>653</v>
      </c>
      <c r="E10" s="492">
        <v>0</v>
      </c>
      <c r="F10" s="492">
        <v>0</v>
      </c>
      <c r="G10" s="492">
        <v>0</v>
      </c>
      <c r="H10" s="492">
        <f t="shared" ref="H10:H26" si="0">SUM(E10,B10)</f>
        <v>463</v>
      </c>
      <c r="I10" s="492">
        <f t="shared" ref="I10:I26" si="1">SUM(F10,C10)</f>
        <v>190</v>
      </c>
      <c r="J10" s="492">
        <f t="shared" ref="J10:J26" si="2">SUM(H10:I10)</f>
        <v>653</v>
      </c>
      <c r="K10" s="320" t="s">
        <v>347</v>
      </c>
    </row>
    <row r="11" spans="1:11" ht="21.75" customHeight="1">
      <c r="A11" s="399" t="s">
        <v>350</v>
      </c>
      <c r="B11" s="492">
        <v>799</v>
      </c>
      <c r="C11" s="492">
        <v>515</v>
      </c>
      <c r="D11" s="492">
        <v>1314</v>
      </c>
      <c r="E11" s="492">
        <v>0</v>
      </c>
      <c r="F11" s="492">
        <v>0</v>
      </c>
      <c r="G11" s="492">
        <v>0</v>
      </c>
      <c r="H11" s="492">
        <f t="shared" si="0"/>
        <v>799</v>
      </c>
      <c r="I11" s="492">
        <f t="shared" si="1"/>
        <v>515</v>
      </c>
      <c r="J11" s="492">
        <f t="shared" si="2"/>
        <v>1314</v>
      </c>
      <c r="K11" s="320" t="s">
        <v>351</v>
      </c>
    </row>
    <row r="12" spans="1:11" ht="21.75" customHeight="1">
      <c r="A12" s="399" t="s">
        <v>352</v>
      </c>
      <c r="B12" s="492">
        <v>761</v>
      </c>
      <c r="C12" s="492">
        <v>477</v>
      </c>
      <c r="D12" s="492">
        <v>1238</v>
      </c>
      <c r="E12" s="492">
        <v>1</v>
      </c>
      <c r="F12" s="492">
        <v>1</v>
      </c>
      <c r="G12" s="492">
        <v>2</v>
      </c>
      <c r="H12" s="492">
        <f t="shared" si="0"/>
        <v>762</v>
      </c>
      <c r="I12" s="492">
        <f t="shared" si="1"/>
        <v>478</v>
      </c>
      <c r="J12" s="492">
        <f t="shared" si="2"/>
        <v>1240</v>
      </c>
      <c r="K12" s="320" t="s">
        <v>353</v>
      </c>
    </row>
    <row r="13" spans="1:11" ht="21.75" customHeight="1">
      <c r="A13" s="399" t="s">
        <v>358</v>
      </c>
      <c r="B13" s="492">
        <v>738</v>
      </c>
      <c r="C13" s="492">
        <v>391</v>
      </c>
      <c r="D13" s="492">
        <v>1129</v>
      </c>
      <c r="E13" s="492">
        <v>0</v>
      </c>
      <c r="F13" s="492">
        <v>0</v>
      </c>
      <c r="G13" s="492">
        <v>0</v>
      </c>
      <c r="H13" s="492">
        <f t="shared" si="0"/>
        <v>738</v>
      </c>
      <c r="I13" s="492">
        <f t="shared" si="1"/>
        <v>391</v>
      </c>
      <c r="J13" s="492">
        <f t="shared" si="2"/>
        <v>1129</v>
      </c>
      <c r="K13" s="422" t="s">
        <v>359</v>
      </c>
    </row>
    <row r="14" spans="1:11" ht="21.75" customHeight="1">
      <c r="A14" s="399" t="s">
        <v>362</v>
      </c>
      <c r="B14" s="492">
        <v>35</v>
      </c>
      <c r="C14" s="492">
        <v>117</v>
      </c>
      <c r="D14" s="492">
        <v>152</v>
      </c>
      <c r="E14" s="492">
        <v>0</v>
      </c>
      <c r="F14" s="492">
        <v>0</v>
      </c>
      <c r="G14" s="492">
        <v>0</v>
      </c>
      <c r="H14" s="492">
        <f t="shared" si="0"/>
        <v>35</v>
      </c>
      <c r="I14" s="492">
        <f t="shared" si="1"/>
        <v>117</v>
      </c>
      <c r="J14" s="492">
        <f t="shared" si="2"/>
        <v>152</v>
      </c>
      <c r="K14" s="320" t="s">
        <v>363</v>
      </c>
    </row>
    <row r="15" spans="1:11" ht="21.75" customHeight="1">
      <c r="A15" s="399" t="s">
        <v>482</v>
      </c>
      <c r="B15" s="492">
        <v>81</v>
      </c>
      <c r="C15" s="492">
        <v>21</v>
      </c>
      <c r="D15" s="492">
        <v>102</v>
      </c>
      <c r="E15" s="492">
        <v>0</v>
      </c>
      <c r="F15" s="492">
        <v>0</v>
      </c>
      <c r="G15" s="492">
        <v>0</v>
      </c>
      <c r="H15" s="492">
        <f t="shared" si="0"/>
        <v>81</v>
      </c>
      <c r="I15" s="492">
        <f t="shared" si="1"/>
        <v>21</v>
      </c>
      <c r="J15" s="492">
        <f t="shared" si="2"/>
        <v>102</v>
      </c>
      <c r="K15" s="320" t="s">
        <v>502</v>
      </c>
    </row>
    <row r="16" spans="1:11" ht="21.75" customHeight="1">
      <c r="A16" s="399" t="s">
        <v>354</v>
      </c>
      <c r="B16" s="492">
        <v>279</v>
      </c>
      <c r="C16" s="492">
        <v>162</v>
      </c>
      <c r="D16" s="492">
        <v>441</v>
      </c>
      <c r="E16" s="492">
        <v>0</v>
      </c>
      <c r="F16" s="492">
        <v>0</v>
      </c>
      <c r="G16" s="492">
        <v>0</v>
      </c>
      <c r="H16" s="492">
        <f t="shared" si="0"/>
        <v>279</v>
      </c>
      <c r="I16" s="492">
        <f t="shared" si="1"/>
        <v>162</v>
      </c>
      <c r="J16" s="492">
        <f t="shared" si="2"/>
        <v>441</v>
      </c>
      <c r="K16" s="377" t="s">
        <v>355</v>
      </c>
    </row>
    <row r="17" spans="1:11" ht="21.75" customHeight="1">
      <c r="A17" s="399" t="s">
        <v>360</v>
      </c>
      <c r="B17" s="492">
        <v>274</v>
      </c>
      <c r="C17" s="492">
        <v>261</v>
      </c>
      <c r="D17" s="492">
        <v>535</v>
      </c>
      <c r="E17" s="492">
        <v>0</v>
      </c>
      <c r="F17" s="492">
        <v>0</v>
      </c>
      <c r="G17" s="492">
        <v>0</v>
      </c>
      <c r="H17" s="492">
        <f t="shared" si="0"/>
        <v>274</v>
      </c>
      <c r="I17" s="492">
        <f t="shared" si="1"/>
        <v>261</v>
      </c>
      <c r="J17" s="492">
        <f t="shared" si="2"/>
        <v>535</v>
      </c>
      <c r="K17" s="320" t="s">
        <v>361</v>
      </c>
    </row>
    <row r="18" spans="1:11" ht="21.75" customHeight="1">
      <c r="A18" s="399" t="s">
        <v>356</v>
      </c>
      <c r="B18" s="492">
        <v>159</v>
      </c>
      <c r="C18" s="492">
        <v>43</v>
      </c>
      <c r="D18" s="492">
        <v>202</v>
      </c>
      <c r="E18" s="492">
        <v>0</v>
      </c>
      <c r="F18" s="492">
        <v>0</v>
      </c>
      <c r="G18" s="492">
        <v>0</v>
      </c>
      <c r="H18" s="492">
        <f t="shared" si="0"/>
        <v>159</v>
      </c>
      <c r="I18" s="492">
        <f t="shared" si="1"/>
        <v>43</v>
      </c>
      <c r="J18" s="492">
        <f t="shared" si="2"/>
        <v>202</v>
      </c>
      <c r="K18" s="367" t="s">
        <v>357</v>
      </c>
    </row>
    <row r="19" spans="1:11" ht="21.75" customHeight="1">
      <c r="A19" s="399" t="s">
        <v>366</v>
      </c>
      <c r="B19" s="492">
        <v>739</v>
      </c>
      <c r="C19" s="492">
        <v>303</v>
      </c>
      <c r="D19" s="492">
        <v>1042</v>
      </c>
      <c r="E19" s="492">
        <v>0</v>
      </c>
      <c r="F19" s="492">
        <v>1</v>
      </c>
      <c r="G19" s="492">
        <v>1</v>
      </c>
      <c r="H19" s="492">
        <f t="shared" si="0"/>
        <v>739</v>
      </c>
      <c r="I19" s="492">
        <f t="shared" si="1"/>
        <v>304</v>
      </c>
      <c r="J19" s="492">
        <f t="shared" si="2"/>
        <v>1043</v>
      </c>
      <c r="K19" s="367" t="s">
        <v>367</v>
      </c>
    </row>
    <row r="20" spans="1:11" ht="21.75" customHeight="1">
      <c r="A20" s="399" t="s">
        <v>364</v>
      </c>
      <c r="B20" s="492">
        <v>615</v>
      </c>
      <c r="C20" s="492">
        <v>257</v>
      </c>
      <c r="D20" s="492">
        <v>872</v>
      </c>
      <c r="E20" s="492">
        <v>0</v>
      </c>
      <c r="F20" s="492">
        <v>0</v>
      </c>
      <c r="G20" s="492">
        <v>0</v>
      </c>
      <c r="H20" s="492">
        <f t="shared" si="0"/>
        <v>615</v>
      </c>
      <c r="I20" s="492">
        <f t="shared" si="1"/>
        <v>257</v>
      </c>
      <c r="J20" s="492">
        <f t="shared" si="2"/>
        <v>872</v>
      </c>
      <c r="K20" s="377" t="s">
        <v>365</v>
      </c>
    </row>
    <row r="21" spans="1:11" ht="21.75" customHeight="1">
      <c r="A21" s="399" t="s">
        <v>368</v>
      </c>
      <c r="B21" s="492">
        <v>75</v>
      </c>
      <c r="C21" s="492">
        <v>41</v>
      </c>
      <c r="D21" s="492">
        <v>116</v>
      </c>
      <c r="E21" s="492">
        <v>0</v>
      </c>
      <c r="F21" s="492">
        <v>0</v>
      </c>
      <c r="G21" s="492">
        <v>0</v>
      </c>
      <c r="H21" s="492">
        <f t="shared" si="0"/>
        <v>75</v>
      </c>
      <c r="I21" s="492">
        <f t="shared" si="1"/>
        <v>41</v>
      </c>
      <c r="J21" s="492">
        <f t="shared" si="2"/>
        <v>116</v>
      </c>
      <c r="K21" s="320" t="s">
        <v>369</v>
      </c>
    </row>
    <row r="22" spans="1:11" s="10" customFormat="1" ht="21.75" customHeight="1">
      <c r="A22" s="399" t="s">
        <v>370</v>
      </c>
      <c r="B22" s="492">
        <v>267</v>
      </c>
      <c r="C22" s="492">
        <v>230</v>
      </c>
      <c r="D22" s="492">
        <v>497</v>
      </c>
      <c r="E22" s="492">
        <v>0</v>
      </c>
      <c r="F22" s="492">
        <v>0</v>
      </c>
      <c r="G22" s="492">
        <v>0</v>
      </c>
      <c r="H22" s="492">
        <f t="shared" si="0"/>
        <v>267</v>
      </c>
      <c r="I22" s="492">
        <f t="shared" si="1"/>
        <v>230</v>
      </c>
      <c r="J22" s="492">
        <f>SUM(H22:I22)</f>
        <v>497</v>
      </c>
      <c r="K22" s="320" t="s">
        <v>371</v>
      </c>
    </row>
    <row r="23" spans="1:11" ht="21.75" customHeight="1">
      <c r="A23" s="399" t="s">
        <v>756</v>
      </c>
      <c r="B23" s="492">
        <v>191</v>
      </c>
      <c r="C23" s="492">
        <v>167</v>
      </c>
      <c r="D23" s="492">
        <v>358</v>
      </c>
      <c r="E23" s="492">
        <v>0</v>
      </c>
      <c r="F23" s="492">
        <v>0</v>
      </c>
      <c r="G23" s="492">
        <v>0</v>
      </c>
      <c r="H23" s="492">
        <f t="shared" si="0"/>
        <v>191</v>
      </c>
      <c r="I23" s="492">
        <f t="shared" si="1"/>
        <v>167</v>
      </c>
      <c r="J23" s="492">
        <f t="shared" si="2"/>
        <v>358</v>
      </c>
      <c r="K23" s="320" t="s">
        <v>515</v>
      </c>
    </row>
    <row r="24" spans="1:11" ht="21.75" customHeight="1">
      <c r="A24" s="399" t="s">
        <v>388</v>
      </c>
      <c r="B24" s="492">
        <v>159</v>
      </c>
      <c r="C24" s="492">
        <v>103</v>
      </c>
      <c r="D24" s="492">
        <v>262</v>
      </c>
      <c r="E24" s="492">
        <v>0</v>
      </c>
      <c r="F24" s="492">
        <v>0</v>
      </c>
      <c r="G24" s="492">
        <v>0</v>
      </c>
      <c r="H24" s="492">
        <f t="shared" si="0"/>
        <v>159</v>
      </c>
      <c r="I24" s="492">
        <f t="shared" si="1"/>
        <v>103</v>
      </c>
      <c r="J24" s="492">
        <f t="shared" si="2"/>
        <v>262</v>
      </c>
      <c r="K24" s="422" t="s">
        <v>389</v>
      </c>
    </row>
    <row r="25" spans="1:11" ht="21.75" customHeight="1">
      <c r="A25" s="416" t="s">
        <v>372</v>
      </c>
      <c r="B25" s="511">
        <v>46</v>
      </c>
      <c r="C25" s="511">
        <v>35</v>
      </c>
      <c r="D25" s="511">
        <v>81</v>
      </c>
      <c r="E25" s="511">
        <v>0</v>
      </c>
      <c r="F25" s="511">
        <v>0</v>
      </c>
      <c r="G25" s="511">
        <v>0</v>
      </c>
      <c r="H25" s="492">
        <f t="shared" si="0"/>
        <v>46</v>
      </c>
      <c r="I25" s="492">
        <f t="shared" si="1"/>
        <v>35</v>
      </c>
      <c r="J25" s="492">
        <f t="shared" si="2"/>
        <v>81</v>
      </c>
      <c r="K25" s="205" t="s">
        <v>373</v>
      </c>
    </row>
    <row r="26" spans="1:11" ht="21.75" customHeight="1" thickBot="1">
      <c r="A26" s="162" t="s">
        <v>390</v>
      </c>
      <c r="B26" s="495">
        <v>202</v>
      </c>
      <c r="C26" s="495">
        <v>135</v>
      </c>
      <c r="D26" s="495">
        <v>337</v>
      </c>
      <c r="E26" s="495">
        <v>0</v>
      </c>
      <c r="F26" s="495">
        <v>0</v>
      </c>
      <c r="G26" s="495">
        <v>0</v>
      </c>
      <c r="H26" s="495">
        <f t="shared" si="0"/>
        <v>202</v>
      </c>
      <c r="I26" s="495">
        <f t="shared" si="1"/>
        <v>135</v>
      </c>
      <c r="J26" s="495">
        <f t="shared" si="2"/>
        <v>337</v>
      </c>
      <c r="K26" s="224" t="s">
        <v>391</v>
      </c>
    </row>
    <row r="27" spans="1:11" ht="21.75" customHeight="1" thickTop="1"/>
    <row r="28" spans="1:11" ht="21" customHeight="1" thickBot="1">
      <c r="A28" s="1126" t="s">
        <v>834</v>
      </c>
      <c r="B28" s="1126"/>
      <c r="C28" s="1126"/>
      <c r="D28" s="1126"/>
      <c r="E28" s="1126"/>
      <c r="F28" s="1126"/>
      <c r="G28" s="1126"/>
      <c r="H28" s="1126"/>
      <c r="I28" s="1126"/>
      <c r="J28" s="1126"/>
      <c r="K28" s="145" t="s">
        <v>835</v>
      </c>
    </row>
    <row r="29" spans="1:11" ht="18" customHeight="1" thickTop="1">
      <c r="A29" s="1079" t="s">
        <v>14</v>
      </c>
      <c r="B29" s="1079" t="s">
        <v>6</v>
      </c>
      <c r="C29" s="1079"/>
      <c r="D29" s="1079"/>
      <c r="E29" s="1079" t="s">
        <v>7</v>
      </c>
      <c r="F29" s="1079"/>
      <c r="G29" s="1079"/>
      <c r="H29" s="1079" t="s">
        <v>234</v>
      </c>
      <c r="I29" s="1079"/>
      <c r="J29" s="1079"/>
      <c r="K29" s="1082" t="s">
        <v>163</v>
      </c>
    </row>
    <row r="30" spans="1:11" ht="15" customHeight="1">
      <c r="A30" s="1080"/>
      <c r="B30" s="1080" t="s">
        <v>441</v>
      </c>
      <c r="C30" s="1080"/>
      <c r="D30" s="1080"/>
      <c r="E30" s="1080" t="s">
        <v>127</v>
      </c>
      <c r="F30" s="1080"/>
      <c r="G30" s="1080"/>
      <c r="H30" s="1080" t="s">
        <v>128</v>
      </c>
      <c r="I30" s="1080"/>
      <c r="J30" s="1080"/>
      <c r="K30" s="1083"/>
    </row>
    <row r="31" spans="1:11" ht="13.5" customHeight="1">
      <c r="A31" s="1080"/>
      <c r="B31" s="472" t="s">
        <v>235</v>
      </c>
      <c r="C31" s="472" t="s">
        <v>267</v>
      </c>
      <c r="D31" s="472" t="s">
        <v>241</v>
      </c>
      <c r="E31" s="472" t="s">
        <v>235</v>
      </c>
      <c r="F31" s="472" t="s">
        <v>267</v>
      </c>
      <c r="G31" s="472" t="s">
        <v>241</v>
      </c>
      <c r="H31" s="472" t="s">
        <v>235</v>
      </c>
      <c r="I31" s="472" t="s">
        <v>267</v>
      </c>
      <c r="J31" s="472" t="s">
        <v>241</v>
      </c>
      <c r="K31" s="1083"/>
    </row>
    <row r="32" spans="1:11" ht="14.25" customHeight="1" thickBot="1">
      <c r="A32" s="1081"/>
      <c r="B32" s="478" t="s">
        <v>238</v>
      </c>
      <c r="C32" s="478" t="s">
        <v>239</v>
      </c>
      <c r="D32" s="478" t="s">
        <v>240</v>
      </c>
      <c r="E32" s="478" t="s">
        <v>267</v>
      </c>
      <c r="F32" s="478" t="s">
        <v>239</v>
      </c>
      <c r="G32" s="478" t="s">
        <v>240</v>
      </c>
      <c r="H32" s="478" t="s">
        <v>238</v>
      </c>
      <c r="I32" s="478" t="s">
        <v>239</v>
      </c>
      <c r="J32" s="478" t="s">
        <v>240</v>
      </c>
      <c r="K32" s="1084"/>
    </row>
    <row r="33" spans="1:12" ht="20.25" customHeight="1">
      <c r="A33" s="131" t="s">
        <v>374</v>
      </c>
      <c r="B33" s="512">
        <v>254</v>
      </c>
      <c r="C33" s="512">
        <v>276</v>
      </c>
      <c r="D33" s="512">
        <v>530</v>
      </c>
      <c r="E33" s="492">
        <v>0</v>
      </c>
      <c r="F33" s="492">
        <v>0</v>
      </c>
      <c r="G33" s="492">
        <v>0</v>
      </c>
      <c r="H33" s="492">
        <f>SUM(E33,B33)</f>
        <v>254</v>
      </c>
      <c r="I33" s="492">
        <f>SUM(F33,C33)</f>
        <v>276</v>
      </c>
      <c r="J33" s="492">
        <f>SUM(H33:I33)</f>
        <v>530</v>
      </c>
      <c r="K33" s="320" t="s">
        <v>375</v>
      </c>
    </row>
    <row r="34" spans="1:12" ht="20.25" customHeight="1">
      <c r="A34" s="399" t="s">
        <v>376</v>
      </c>
      <c r="B34" s="492">
        <v>153</v>
      </c>
      <c r="C34" s="492">
        <v>46</v>
      </c>
      <c r="D34" s="492">
        <v>199</v>
      </c>
      <c r="E34" s="492">
        <v>0</v>
      </c>
      <c r="F34" s="492">
        <v>0</v>
      </c>
      <c r="G34" s="492">
        <v>0</v>
      </c>
      <c r="H34" s="492">
        <f t="shared" ref="H34:H55" si="3">SUM(E34,B34)</f>
        <v>153</v>
      </c>
      <c r="I34" s="492">
        <f t="shared" ref="I34:I55" si="4">SUM(F34,C34)</f>
        <v>46</v>
      </c>
      <c r="J34" s="492">
        <f t="shared" ref="J34:J55" si="5">SUM(H34:I34)</f>
        <v>199</v>
      </c>
      <c r="K34" s="320" t="s">
        <v>377</v>
      </c>
    </row>
    <row r="35" spans="1:12" ht="20.25" customHeight="1">
      <c r="A35" s="399" t="s">
        <v>378</v>
      </c>
      <c r="B35" s="492">
        <v>49</v>
      </c>
      <c r="C35" s="492">
        <v>46</v>
      </c>
      <c r="D35" s="492">
        <v>95</v>
      </c>
      <c r="E35" s="492">
        <v>0</v>
      </c>
      <c r="F35" s="492">
        <v>0</v>
      </c>
      <c r="G35" s="492">
        <v>0</v>
      </c>
      <c r="H35" s="492">
        <f t="shared" si="3"/>
        <v>49</v>
      </c>
      <c r="I35" s="492">
        <f t="shared" si="4"/>
        <v>46</v>
      </c>
      <c r="J35" s="492">
        <f t="shared" si="5"/>
        <v>95</v>
      </c>
      <c r="K35" s="320" t="s">
        <v>379</v>
      </c>
    </row>
    <row r="36" spans="1:12" ht="20.25" customHeight="1">
      <c r="A36" s="399" t="s">
        <v>380</v>
      </c>
      <c r="B36" s="492">
        <v>125</v>
      </c>
      <c r="C36" s="492">
        <v>67</v>
      </c>
      <c r="D36" s="492">
        <v>192</v>
      </c>
      <c r="E36" s="492">
        <v>0</v>
      </c>
      <c r="F36" s="492">
        <v>0</v>
      </c>
      <c r="G36" s="492">
        <v>0</v>
      </c>
      <c r="H36" s="492">
        <f t="shared" si="3"/>
        <v>125</v>
      </c>
      <c r="I36" s="492">
        <f t="shared" si="4"/>
        <v>67</v>
      </c>
      <c r="J36" s="492">
        <f t="shared" si="5"/>
        <v>192</v>
      </c>
      <c r="K36" s="320" t="s">
        <v>381</v>
      </c>
    </row>
    <row r="37" spans="1:12" s="1" customFormat="1" ht="20.25" customHeight="1">
      <c r="A37" s="399" t="s">
        <v>382</v>
      </c>
      <c r="B37" s="492">
        <v>161</v>
      </c>
      <c r="C37" s="492">
        <v>140</v>
      </c>
      <c r="D37" s="492">
        <v>301</v>
      </c>
      <c r="E37" s="492">
        <v>0</v>
      </c>
      <c r="F37" s="492">
        <v>0</v>
      </c>
      <c r="G37" s="492">
        <v>0</v>
      </c>
      <c r="H37" s="492">
        <f t="shared" si="3"/>
        <v>161</v>
      </c>
      <c r="I37" s="492">
        <f t="shared" si="4"/>
        <v>140</v>
      </c>
      <c r="J37" s="492">
        <f t="shared" si="5"/>
        <v>301</v>
      </c>
      <c r="K37" s="320" t="s">
        <v>383</v>
      </c>
      <c r="L37"/>
    </row>
    <row r="38" spans="1:12" s="1" customFormat="1" ht="20.25" customHeight="1">
      <c r="A38" s="399" t="s">
        <v>384</v>
      </c>
      <c r="B38" s="492">
        <v>15</v>
      </c>
      <c r="C38" s="492">
        <v>14</v>
      </c>
      <c r="D38" s="492">
        <v>29</v>
      </c>
      <c r="E38" s="492">
        <v>0</v>
      </c>
      <c r="F38" s="492">
        <v>0</v>
      </c>
      <c r="G38" s="492">
        <v>0</v>
      </c>
      <c r="H38" s="492">
        <f t="shared" si="3"/>
        <v>15</v>
      </c>
      <c r="I38" s="492">
        <f t="shared" si="4"/>
        <v>14</v>
      </c>
      <c r="J38" s="492">
        <f t="shared" si="5"/>
        <v>29</v>
      </c>
      <c r="K38" s="377" t="s">
        <v>385</v>
      </c>
      <c r="L38"/>
    </row>
    <row r="39" spans="1:12" s="1" customFormat="1" ht="20.25" customHeight="1">
      <c r="A39" s="399" t="s">
        <v>386</v>
      </c>
      <c r="B39" s="492">
        <v>338</v>
      </c>
      <c r="C39" s="492">
        <v>113</v>
      </c>
      <c r="D39" s="492">
        <v>451</v>
      </c>
      <c r="E39" s="492">
        <v>0</v>
      </c>
      <c r="F39" s="492">
        <v>0</v>
      </c>
      <c r="G39" s="492">
        <v>0</v>
      </c>
      <c r="H39" s="492">
        <f t="shared" si="3"/>
        <v>338</v>
      </c>
      <c r="I39" s="492">
        <f t="shared" si="4"/>
        <v>113</v>
      </c>
      <c r="J39" s="492">
        <f t="shared" si="5"/>
        <v>451</v>
      </c>
      <c r="K39" s="367" t="s">
        <v>387</v>
      </c>
      <c r="L39"/>
    </row>
    <row r="40" spans="1:12" s="1" customFormat="1" ht="20.25" customHeight="1">
      <c r="A40" s="227" t="s">
        <v>417</v>
      </c>
      <c r="B40" s="467">
        <v>68</v>
      </c>
      <c r="C40" s="467">
        <v>26</v>
      </c>
      <c r="D40" s="467">
        <v>94</v>
      </c>
      <c r="E40" s="467">
        <v>0</v>
      </c>
      <c r="F40" s="467">
        <v>0</v>
      </c>
      <c r="G40" s="467">
        <v>0</v>
      </c>
      <c r="H40" s="492">
        <f t="shared" si="3"/>
        <v>68</v>
      </c>
      <c r="I40" s="492">
        <f t="shared" si="4"/>
        <v>26</v>
      </c>
      <c r="J40" s="492">
        <f t="shared" si="5"/>
        <v>94</v>
      </c>
      <c r="K40" s="370" t="s">
        <v>418</v>
      </c>
      <c r="L40"/>
    </row>
    <row r="41" spans="1:12" s="1" customFormat="1" ht="20.25" customHeight="1">
      <c r="A41" s="399" t="s">
        <v>483</v>
      </c>
      <c r="B41" s="492">
        <v>96</v>
      </c>
      <c r="C41" s="492">
        <v>193</v>
      </c>
      <c r="D41" s="492">
        <v>289</v>
      </c>
      <c r="E41" s="492">
        <v>0</v>
      </c>
      <c r="F41" s="492">
        <v>0</v>
      </c>
      <c r="G41" s="492">
        <v>0</v>
      </c>
      <c r="H41" s="492">
        <f t="shared" si="3"/>
        <v>96</v>
      </c>
      <c r="I41" s="492">
        <f t="shared" si="4"/>
        <v>193</v>
      </c>
      <c r="J41" s="492">
        <f t="shared" si="5"/>
        <v>289</v>
      </c>
      <c r="K41" s="320" t="s">
        <v>503</v>
      </c>
      <c r="L41"/>
    </row>
    <row r="42" spans="1:12" s="1" customFormat="1" ht="20.25" customHeight="1">
      <c r="A42" s="399" t="s">
        <v>399</v>
      </c>
      <c r="B42" s="492">
        <v>1148</v>
      </c>
      <c r="C42" s="492">
        <v>727</v>
      </c>
      <c r="D42" s="492">
        <v>1875</v>
      </c>
      <c r="E42" s="492">
        <v>0</v>
      </c>
      <c r="F42" s="492">
        <v>1</v>
      </c>
      <c r="G42" s="492">
        <v>1</v>
      </c>
      <c r="H42" s="492">
        <f t="shared" si="3"/>
        <v>1148</v>
      </c>
      <c r="I42" s="492">
        <f t="shared" si="4"/>
        <v>728</v>
      </c>
      <c r="J42" s="492">
        <f t="shared" si="5"/>
        <v>1876</v>
      </c>
      <c r="K42" s="320" t="s">
        <v>400</v>
      </c>
      <c r="L42"/>
    </row>
    <row r="43" spans="1:12" s="1" customFormat="1" ht="20.25" customHeight="1">
      <c r="A43" s="399" t="s">
        <v>396</v>
      </c>
      <c r="B43" s="492">
        <v>136</v>
      </c>
      <c r="C43" s="492">
        <v>136</v>
      </c>
      <c r="D43" s="492">
        <v>272</v>
      </c>
      <c r="E43" s="492">
        <v>0</v>
      </c>
      <c r="F43" s="492">
        <v>0</v>
      </c>
      <c r="G43" s="492">
        <v>0</v>
      </c>
      <c r="H43" s="492">
        <f t="shared" si="3"/>
        <v>136</v>
      </c>
      <c r="I43" s="492">
        <f t="shared" si="4"/>
        <v>136</v>
      </c>
      <c r="J43" s="492">
        <f t="shared" si="5"/>
        <v>272</v>
      </c>
      <c r="K43" s="367" t="s">
        <v>397</v>
      </c>
    </row>
    <row r="44" spans="1:12" s="1" customFormat="1" ht="20.25" customHeight="1">
      <c r="A44" s="399" t="s">
        <v>394</v>
      </c>
      <c r="B44" s="492">
        <v>70</v>
      </c>
      <c r="C44" s="492">
        <v>41</v>
      </c>
      <c r="D44" s="492">
        <v>111</v>
      </c>
      <c r="E44" s="492">
        <v>0</v>
      </c>
      <c r="F44" s="492">
        <v>0</v>
      </c>
      <c r="G44" s="492">
        <v>0</v>
      </c>
      <c r="H44" s="492">
        <f t="shared" si="3"/>
        <v>70</v>
      </c>
      <c r="I44" s="492">
        <f t="shared" si="4"/>
        <v>41</v>
      </c>
      <c r="J44" s="492">
        <f t="shared" si="5"/>
        <v>111</v>
      </c>
      <c r="K44" s="377" t="s">
        <v>395</v>
      </c>
    </row>
    <row r="45" spans="1:12" s="1" customFormat="1" ht="20.25" customHeight="1">
      <c r="A45" s="399" t="s">
        <v>398</v>
      </c>
      <c r="B45" s="492">
        <v>39</v>
      </c>
      <c r="C45" s="492">
        <v>42</v>
      </c>
      <c r="D45" s="492">
        <v>81</v>
      </c>
      <c r="E45" s="492">
        <v>0</v>
      </c>
      <c r="F45" s="492">
        <v>0</v>
      </c>
      <c r="G45" s="492">
        <v>0</v>
      </c>
      <c r="H45" s="492">
        <f t="shared" si="3"/>
        <v>39</v>
      </c>
      <c r="I45" s="492">
        <f t="shared" si="4"/>
        <v>42</v>
      </c>
      <c r="J45" s="492">
        <f t="shared" si="5"/>
        <v>81</v>
      </c>
      <c r="K45" s="422" t="s">
        <v>450</v>
      </c>
    </row>
    <row r="46" spans="1:12" s="1" customFormat="1" ht="20.25" customHeight="1">
      <c r="A46" s="399" t="s">
        <v>392</v>
      </c>
      <c r="B46" s="492">
        <v>59</v>
      </c>
      <c r="C46" s="492">
        <v>26</v>
      </c>
      <c r="D46" s="492">
        <v>85</v>
      </c>
      <c r="E46" s="492">
        <v>0</v>
      </c>
      <c r="F46" s="492">
        <v>0</v>
      </c>
      <c r="G46" s="492">
        <v>0</v>
      </c>
      <c r="H46" s="492">
        <f t="shared" si="3"/>
        <v>59</v>
      </c>
      <c r="I46" s="492">
        <f t="shared" si="4"/>
        <v>26</v>
      </c>
      <c r="J46" s="492">
        <f t="shared" si="5"/>
        <v>85</v>
      </c>
      <c r="K46" s="320" t="s">
        <v>393</v>
      </c>
    </row>
    <row r="47" spans="1:12" s="1" customFormat="1" ht="20.25" customHeight="1">
      <c r="A47" s="399" t="s">
        <v>485</v>
      </c>
      <c r="B47" s="492">
        <v>416</v>
      </c>
      <c r="C47" s="492">
        <v>338</v>
      </c>
      <c r="D47" s="492">
        <v>754</v>
      </c>
      <c r="E47" s="492">
        <v>0</v>
      </c>
      <c r="F47" s="492">
        <v>0</v>
      </c>
      <c r="G47" s="492">
        <v>0</v>
      </c>
      <c r="H47" s="492">
        <f t="shared" si="3"/>
        <v>416</v>
      </c>
      <c r="I47" s="492">
        <f t="shared" si="4"/>
        <v>338</v>
      </c>
      <c r="J47" s="492">
        <f t="shared" si="5"/>
        <v>754</v>
      </c>
      <c r="K47" s="422" t="s">
        <v>505</v>
      </c>
    </row>
    <row r="48" spans="1:12" s="1" customFormat="1" ht="20.25" customHeight="1">
      <c r="A48" s="399" t="s">
        <v>484</v>
      </c>
      <c r="B48" s="492">
        <v>32</v>
      </c>
      <c r="C48" s="492">
        <v>21</v>
      </c>
      <c r="D48" s="492">
        <v>53</v>
      </c>
      <c r="E48" s="492">
        <v>0</v>
      </c>
      <c r="F48" s="492">
        <v>0</v>
      </c>
      <c r="G48" s="492">
        <v>0</v>
      </c>
      <c r="H48" s="492">
        <f t="shared" si="3"/>
        <v>32</v>
      </c>
      <c r="I48" s="492">
        <f t="shared" si="4"/>
        <v>21</v>
      </c>
      <c r="J48" s="492">
        <f t="shared" si="5"/>
        <v>53</v>
      </c>
      <c r="K48" s="422" t="s">
        <v>504</v>
      </c>
    </row>
    <row r="49" spans="1:11" s="1" customFormat="1" ht="20.25" customHeight="1">
      <c r="A49" s="399" t="s">
        <v>486</v>
      </c>
      <c r="B49" s="492">
        <v>71</v>
      </c>
      <c r="C49" s="492">
        <v>42</v>
      </c>
      <c r="D49" s="492">
        <v>113</v>
      </c>
      <c r="E49" s="492">
        <v>0</v>
      </c>
      <c r="F49" s="492">
        <v>0</v>
      </c>
      <c r="G49" s="492">
        <v>0</v>
      </c>
      <c r="H49" s="492">
        <f t="shared" si="3"/>
        <v>71</v>
      </c>
      <c r="I49" s="492">
        <f t="shared" si="4"/>
        <v>42</v>
      </c>
      <c r="J49" s="492">
        <f t="shared" si="5"/>
        <v>113</v>
      </c>
      <c r="K49" s="422" t="s">
        <v>507</v>
      </c>
    </row>
    <row r="50" spans="1:11" s="1" customFormat="1" ht="20.25" customHeight="1">
      <c r="A50" s="399" t="s">
        <v>488</v>
      </c>
      <c r="B50" s="492">
        <v>395</v>
      </c>
      <c r="C50" s="492">
        <v>263</v>
      </c>
      <c r="D50" s="492">
        <v>658</v>
      </c>
      <c r="E50" s="492">
        <v>0</v>
      </c>
      <c r="F50" s="492">
        <v>0</v>
      </c>
      <c r="G50" s="492">
        <v>0</v>
      </c>
      <c r="H50" s="492">
        <f t="shared" si="3"/>
        <v>395</v>
      </c>
      <c r="I50" s="492">
        <f t="shared" si="4"/>
        <v>263</v>
      </c>
      <c r="J50" s="492">
        <f t="shared" si="5"/>
        <v>658</v>
      </c>
      <c r="K50" s="422" t="s">
        <v>506</v>
      </c>
    </row>
    <row r="51" spans="1:11" s="1" customFormat="1" ht="20.25" customHeight="1">
      <c r="A51" s="399" t="s">
        <v>406</v>
      </c>
      <c r="B51" s="492">
        <v>4</v>
      </c>
      <c r="C51" s="492">
        <v>2</v>
      </c>
      <c r="D51" s="492">
        <v>6</v>
      </c>
      <c r="E51" s="492">
        <v>0</v>
      </c>
      <c r="F51" s="492">
        <v>0</v>
      </c>
      <c r="G51" s="492">
        <v>0</v>
      </c>
      <c r="H51" s="492">
        <f t="shared" si="3"/>
        <v>4</v>
      </c>
      <c r="I51" s="492">
        <f t="shared" si="4"/>
        <v>2</v>
      </c>
      <c r="J51" s="492">
        <f t="shared" si="5"/>
        <v>6</v>
      </c>
      <c r="K51" s="422" t="s">
        <v>407</v>
      </c>
    </row>
    <row r="52" spans="1:11" s="1" customFormat="1" ht="20.25" customHeight="1">
      <c r="A52" s="399" t="s">
        <v>527</v>
      </c>
      <c r="B52" s="492">
        <v>27</v>
      </c>
      <c r="C52" s="492">
        <v>10</v>
      </c>
      <c r="D52" s="492">
        <v>37</v>
      </c>
      <c r="E52" s="492">
        <v>0</v>
      </c>
      <c r="F52" s="492">
        <v>0</v>
      </c>
      <c r="G52" s="492">
        <v>0</v>
      </c>
      <c r="H52" s="492">
        <f t="shared" si="3"/>
        <v>27</v>
      </c>
      <c r="I52" s="492">
        <f t="shared" si="4"/>
        <v>10</v>
      </c>
      <c r="J52" s="492">
        <f t="shared" si="5"/>
        <v>37</v>
      </c>
      <c r="K52" s="422" t="s">
        <v>546</v>
      </c>
    </row>
    <row r="53" spans="1:11" s="1" customFormat="1" ht="20.25" customHeight="1">
      <c r="A53" s="399" t="s">
        <v>404</v>
      </c>
      <c r="B53" s="492">
        <v>159</v>
      </c>
      <c r="C53" s="492">
        <v>210</v>
      </c>
      <c r="D53" s="492">
        <v>369</v>
      </c>
      <c r="E53" s="492">
        <v>0</v>
      </c>
      <c r="F53" s="492">
        <v>0</v>
      </c>
      <c r="G53" s="492">
        <v>0</v>
      </c>
      <c r="H53" s="492">
        <f t="shared" si="3"/>
        <v>159</v>
      </c>
      <c r="I53" s="492">
        <f t="shared" si="4"/>
        <v>210</v>
      </c>
      <c r="J53" s="492">
        <f t="shared" si="5"/>
        <v>369</v>
      </c>
      <c r="K53" s="422" t="s">
        <v>405</v>
      </c>
    </row>
    <row r="54" spans="1:11" s="1" customFormat="1" ht="20.25" customHeight="1">
      <c r="A54" s="399" t="s">
        <v>487</v>
      </c>
      <c r="B54" s="492">
        <v>118</v>
      </c>
      <c r="C54" s="492">
        <v>26</v>
      </c>
      <c r="D54" s="492">
        <v>144</v>
      </c>
      <c r="E54" s="492">
        <v>0</v>
      </c>
      <c r="F54" s="492">
        <v>0</v>
      </c>
      <c r="G54" s="492">
        <v>0</v>
      </c>
      <c r="H54" s="492">
        <f t="shared" si="3"/>
        <v>118</v>
      </c>
      <c r="I54" s="492">
        <f t="shared" si="4"/>
        <v>26</v>
      </c>
      <c r="J54" s="492">
        <f t="shared" si="5"/>
        <v>144</v>
      </c>
      <c r="K54" s="422" t="s">
        <v>508</v>
      </c>
    </row>
    <row r="55" spans="1:11" s="1" customFormat="1" ht="24" customHeight="1" thickBot="1">
      <c r="A55" s="162" t="s">
        <v>401</v>
      </c>
      <c r="B55" s="495">
        <v>163</v>
      </c>
      <c r="C55" s="495">
        <v>167</v>
      </c>
      <c r="D55" s="495">
        <v>330</v>
      </c>
      <c r="E55" s="495">
        <v>0</v>
      </c>
      <c r="F55" s="495">
        <v>0</v>
      </c>
      <c r="G55" s="495">
        <v>0</v>
      </c>
      <c r="H55" s="495">
        <f t="shared" si="3"/>
        <v>163</v>
      </c>
      <c r="I55" s="495">
        <f t="shared" si="4"/>
        <v>167</v>
      </c>
      <c r="J55" s="495">
        <f t="shared" si="5"/>
        <v>330</v>
      </c>
      <c r="K55" s="86" t="s">
        <v>402</v>
      </c>
    </row>
    <row r="56" spans="1:11" s="1" customFormat="1" ht="24" customHeight="1" thickTop="1"/>
    <row r="57" spans="1:11" s="1" customFormat="1" ht="24" customHeight="1"/>
    <row r="58" spans="1:11" s="1" customFormat="1" ht="24" customHeight="1" thickBot="1">
      <c r="A58" s="1126" t="s">
        <v>834</v>
      </c>
      <c r="B58" s="1126"/>
      <c r="C58" s="1126"/>
      <c r="D58" s="1126"/>
      <c r="E58" s="1126"/>
      <c r="F58" s="1126"/>
      <c r="G58" s="1126"/>
      <c r="H58" s="1126"/>
      <c r="I58" s="1126"/>
      <c r="J58" s="1126"/>
      <c r="K58" s="145" t="s">
        <v>835</v>
      </c>
    </row>
    <row r="59" spans="1:11" s="1" customFormat="1" ht="24" customHeight="1" thickTop="1">
      <c r="A59" s="1079" t="s">
        <v>14</v>
      </c>
      <c r="B59" s="1079" t="s">
        <v>6</v>
      </c>
      <c r="C59" s="1079"/>
      <c r="D59" s="1079"/>
      <c r="E59" s="1079" t="s">
        <v>7</v>
      </c>
      <c r="F59" s="1079"/>
      <c r="G59" s="1079"/>
      <c r="H59" s="1079" t="s">
        <v>234</v>
      </c>
      <c r="I59" s="1079"/>
      <c r="J59" s="1079"/>
      <c r="K59" s="1123" t="s">
        <v>163</v>
      </c>
    </row>
    <row r="60" spans="1:11" s="1" customFormat="1" ht="24" customHeight="1">
      <c r="A60" s="1080"/>
      <c r="B60" s="1080" t="s">
        <v>441</v>
      </c>
      <c r="C60" s="1080"/>
      <c r="D60" s="1080"/>
      <c r="E60" s="1080" t="s">
        <v>127</v>
      </c>
      <c r="F60" s="1080"/>
      <c r="G60" s="1080"/>
      <c r="H60" s="1080" t="s">
        <v>128</v>
      </c>
      <c r="I60" s="1080"/>
      <c r="J60" s="1080"/>
      <c r="K60" s="1124"/>
    </row>
    <row r="61" spans="1:11" s="1" customFormat="1" ht="24" customHeight="1">
      <c r="A61" s="1080"/>
      <c r="B61" s="472" t="s">
        <v>235</v>
      </c>
      <c r="C61" s="472" t="s">
        <v>267</v>
      </c>
      <c r="D61" s="472" t="s">
        <v>241</v>
      </c>
      <c r="E61" s="472" t="s">
        <v>235</v>
      </c>
      <c r="F61" s="472" t="s">
        <v>267</v>
      </c>
      <c r="G61" s="472" t="s">
        <v>241</v>
      </c>
      <c r="H61" s="472" t="s">
        <v>235</v>
      </c>
      <c r="I61" s="472" t="s">
        <v>267</v>
      </c>
      <c r="J61" s="472" t="s">
        <v>241</v>
      </c>
      <c r="K61" s="1124"/>
    </row>
    <row r="62" spans="1:11" s="1" customFormat="1" ht="24" customHeight="1" thickBot="1">
      <c r="A62" s="1081"/>
      <c r="B62" s="478" t="s">
        <v>238</v>
      </c>
      <c r="C62" s="478" t="s">
        <v>239</v>
      </c>
      <c r="D62" s="478" t="s">
        <v>240</v>
      </c>
      <c r="E62" s="478" t="s">
        <v>238</v>
      </c>
      <c r="F62" s="478" t="s">
        <v>239</v>
      </c>
      <c r="G62" s="478" t="s">
        <v>240</v>
      </c>
      <c r="H62" s="478" t="s">
        <v>238</v>
      </c>
      <c r="I62" s="478" t="s">
        <v>239</v>
      </c>
      <c r="J62" s="478" t="s">
        <v>240</v>
      </c>
      <c r="K62" s="1125"/>
    </row>
    <row r="63" spans="1:11" s="1" customFormat="1" ht="21.75" customHeight="1">
      <c r="A63" s="399" t="s">
        <v>528</v>
      </c>
      <c r="B63" s="492">
        <v>39</v>
      </c>
      <c r="C63" s="492">
        <v>28</v>
      </c>
      <c r="D63" s="492">
        <v>67</v>
      </c>
      <c r="E63" s="492">
        <v>0</v>
      </c>
      <c r="F63" s="492">
        <v>0</v>
      </c>
      <c r="G63" s="492">
        <v>0</v>
      </c>
      <c r="H63" s="492">
        <f t="shared" ref="H63:H79" si="6">E63+B63</f>
        <v>39</v>
      </c>
      <c r="I63" s="492">
        <f t="shared" ref="I63:I79" si="7">F63+C63</f>
        <v>28</v>
      </c>
      <c r="J63" s="492">
        <f>SUM(H63:I63)</f>
        <v>67</v>
      </c>
      <c r="K63" s="377" t="s">
        <v>545</v>
      </c>
    </row>
    <row r="64" spans="1:11" s="1" customFormat="1" ht="28.5" customHeight="1">
      <c r="A64" s="399" t="s">
        <v>753</v>
      </c>
      <c r="B64" s="492">
        <v>96</v>
      </c>
      <c r="C64" s="492">
        <v>184</v>
      </c>
      <c r="D64" s="492">
        <v>280</v>
      </c>
      <c r="E64" s="492">
        <v>0</v>
      </c>
      <c r="F64" s="492">
        <v>0</v>
      </c>
      <c r="G64" s="492">
        <v>0</v>
      </c>
      <c r="H64" s="492">
        <f t="shared" si="6"/>
        <v>96</v>
      </c>
      <c r="I64" s="492">
        <f t="shared" si="7"/>
        <v>184</v>
      </c>
      <c r="J64" s="492">
        <f>SUM(H64:I64)</f>
        <v>280</v>
      </c>
      <c r="K64" s="377" t="s">
        <v>757</v>
      </c>
    </row>
    <row r="65" spans="1:11" s="1" customFormat="1" ht="42" customHeight="1">
      <c r="A65" s="399" t="s">
        <v>754</v>
      </c>
      <c r="B65" s="492">
        <v>18</v>
      </c>
      <c r="C65" s="492">
        <v>2</v>
      </c>
      <c r="D65" s="492">
        <v>20</v>
      </c>
      <c r="E65" s="492">
        <v>0</v>
      </c>
      <c r="F65" s="492">
        <v>0</v>
      </c>
      <c r="G65" s="492">
        <v>0</v>
      </c>
      <c r="H65" s="492">
        <f t="shared" si="6"/>
        <v>18</v>
      </c>
      <c r="I65" s="492">
        <f t="shared" si="7"/>
        <v>2</v>
      </c>
      <c r="J65" s="492">
        <f>SUM(H65:I65)</f>
        <v>20</v>
      </c>
      <c r="K65" s="377" t="s">
        <v>758</v>
      </c>
    </row>
    <row r="66" spans="1:11" s="1" customFormat="1" ht="38.25" customHeight="1">
      <c r="A66" s="399" t="s">
        <v>755</v>
      </c>
      <c r="B66" s="492">
        <v>23</v>
      </c>
      <c r="C66" s="492">
        <v>21</v>
      </c>
      <c r="D66" s="492">
        <v>44</v>
      </c>
      <c r="E66" s="492">
        <v>0</v>
      </c>
      <c r="F66" s="492">
        <v>0</v>
      </c>
      <c r="G66" s="492">
        <v>0</v>
      </c>
      <c r="H66" s="492">
        <f t="shared" si="6"/>
        <v>23</v>
      </c>
      <c r="I66" s="492">
        <f t="shared" si="7"/>
        <v>21</v>
      </c>
      <c r="J66" s="492">
        <f t="shared" ref="J66:J79" si="8">SUM(H66:I66)</f>
        <v>44</v>
      </c>
      <c r="K66" s="377" t="s">
        <v>759</v>
      </c>
    </row>
    <row r="67" spans="1:11" s="1" customFormat="1" ht="27" customHeight="1">
      <c r="A67" s="399" t="s">
        <v>795</v>
      </c>
      <c r="B67" s="492">
        <v>6</v>
      </c>
      <c r="C67" s="492">
        <v>4</v>
      </c>
      <c r="D67" s="492">
        <v>10</v>
      </c>
      <c r="E67" s="492">
        <v>0</v>
      </c>
      <c r="F67" s="492">
        <v>0</v>
      </c>
      <c r="G67" s="492">
        <v>0</v>
      </c>
      <c r="H67" s="492">
        <f t="shared" si="6"/>
        <v>6</v>
      </c>
      <c r="I67" s="492">
        <f t="shared" si="7"/>
        <v>4</v>
      </c>
      <c r="J67" s="492">
        <f t="shared" si="8"/>
        <v>10</v>
      </c>
      <c r="K67" s="527" t="s">
        <v>796</v>
      </c>
    </row>
    <row r="68" spans="1:11" s="1" customFormat="1" ht="30" customHeight="1">
      <c r="A68" s="399" t="s">
        <v>11</v>
      </c>
      <c r="B68" s="492">
        <f t="shared" ref="B68:J68" si="9">SUM(B9:B26,B33:B55,B63:B67)</f>
        <v>10756</v>
      </c>
      <c r="C68" s="492">
        <f t="shared" si="9"/>
        <v>6991</v>
      </c>
      <c r="D68" s="492">
        <f t="shared" si="9"/>
        <v>17747</v>
      </c>
      <c r="E68" s="492">
        <f t="shared" si="9"/>
        <v>2</v>
      </c>
      <c r="F68" s="492">
        <f t="shared" si="9"/>
        <v>3</v>
      </c>
      <c r="G68" s="492">
        <f t="shared" si="9"/>
        <v>5</v>
      </c>
      <c r="H68" s="492">
        <f t="shared" si="9"/>
        <v>10758</v>
      </c>
      <c r="I68" s="492">
        <f t="shared" si="9"/>
        <v>6994</v>
      </c>
      <c r="J68" s="492">
        <f t="shared" si="9"/>
        <v>17752</v>
      </c>
      <c r="K68" s="377" t="s">
        <v>408</v>
      </c>
    </row>
    <row r="69" spans="1:11" ht="21.75" customHeight="1">
      <c r="A69" s="399" t="s">
        <v>12</v>
      </c>
      <c r="B69" s="492"/>
      <c r="C69" s="492"/>
      <c r="D69" s="492"/>
      <c r="E69" s="492"/>
      <c r="F69" s="492"/>
      <c r="G69" s="492"/>
      <c r="H69" s="492"/>
      <c r="I69" s="492"/>
      <c r="J69" s="492"/>
      <c r="K69" s="377" t="s">
        <v>201</v>
      </c>
    </row>
    <row r="70" spans="1:11" ht="21.75" customHeight="1">
      <c r="A70" s="399" t="s">
        <v>346</v>
      </c>
      <c r="B70" s="492">
        <v>143</v>
      </c>
      <c r="C70" s="492">
        <v>54</v>
      </c>
      <c r="D70" s="492">
        <v>197</v>
      </c>
      <c r="E70" s="492">
        <v>0</v>
      </c>
      <c r="F70" s="492">
        <v>0</v>
      </c>
      <c r="G70" s="492">
        <v>0</v>
      </c>
      <c r="H70" s="492">
        <f t="shared" si="6"/>
        <v>143</v>
      </c>
      <c r="I70" s="492">
        <f t="shared" si="7"/>
        <v>54</v>
      </c>
      <c r="J70" s="492">
        <f t="shared" si="8"/>
        <v>197</v>
      </c>
      <c r="K70" s="320" t="s">
        <v>347</v>
      </c>
    </row>
    <row r="71" spans="1:11" ht="21.75" customHeight="1">
      <c r="A71" s="399" t="s">
        <v>350</v>
      </c>
      <c r="B71" s="492">
        <v>273</v>
      </c>
      <c r="C71" s="492">
        <v>109</v>
      </c>
      <c r="D71" s="492">
        <v>382</v>
      </c>
      <c r="E71" s="492">
        <v>0</v>
      </c>
      <c r="F71" s="492">
        <v>0</v>
      </c>
      <c r="G71" s="492">
        <v>0</v>
      </c>
      <c r="H71" s="492">
        <f t="shared" si="6"/>
        <v>273</v>
      </c>
      <c r="I71" s="492">
        <f t="shared" si="7"/>
        <v>109</v>
      </c>
      <c r="J71" s="492">
        <f t="shared" si="8"/>
        <v>382</v>
      </c>
      <c r="K71" s="320" t="s">
        <v>351</v>
      </c>
    </row>
    <row r="72" spans="1:11" ht="21.75" customHeight="1">
      <c r="A72" s="399" t="s">
        <v>409</v>
      </c>
      <c r="B72" s="492">
        <v>345</v>
      </c>
      <c r="C72" s="492">
        <v>105</v>
      </c>
      <c r="D72" s="492">
        <v>450</v>
      </c>
      <c r="E72" s="492">
        <v>0</v>
      </c>
      <c r="F72" s="492">
        <v>0</v>
      </c>
      <c r="G72" s="492">
        <v>0</v>
      </c>
      <c r="H72" s="492">
        <f t="shared" si="6"/>
        <v>345</v>
      </c>
      <c r="I72" s="492">
        <f t="shared" si="7"/>
        <v>105</v>
      </c>
      <c r="J72" s="492">
        <f t="shared" si="8"/>
        <v>450</v>
      </c>
      <c r="K72" s="377" t="s">
        <v>353</v>
      </c>
    </row>
    <row r="73" spans="1:11" ht="33.75" customHeight="1">
      <c r="A73" s="399" t="s">
        <v>358</v>
      </c>
      <c r="B73" s="492">
        <v>122</v>
      </c>
      <c r="C73" s="492">
        <v>64</v>
      </c>
      <c r="D73" s="492">
        <v>186</v>
      </c>
      <c r="E73" s="492">
        <v>0</v>
      </c>
      <c r="F73" s="492">
        <v>0</v>
      </c>
      <c r="G73" s="492">
        <v>0</v>
      </c>
      <c r="H73" s="492">
        <f t="shared" si="6"/>
        <v>122</v>
      </c>
      <c r="I73" s="492">
        <f t="shared" si="7"/>
        <v>64</v>
      </c>
      <c r="J73" s="492">
        <f t="shared" si="8"/>
        <v>186</v>
      </c>
      <c r="K73" s="377" t="s">
        <v>359</v>
      </c>
    </row>
    <row r="74" spans="1:11" ht="29.25" customHeight="1">
      <c r="A74" s="399" t="s">
        <v>482</v>
      </c>
      <c r="B74" s="492">
        <v>126</v>
      </c>
      <c r="C74" s="492">
        <v>11</v>
      </c>
      <c r="D74" s="492">
        <v>137</v>
      </c>
      <c r="E74" s="492">
        <v>0</v>
      </c>
      <c r="F74" s="492">
        <v>0</v>
      </c>
      <c r="G74" s="492">
        <v>0</v>
      </c>
      <c r="H74" s="492">
        <f t="shared" si="6"/>
        <v>126</v>
      </c>
      <c r="I74" s="492">
        <f t="shared" si="7"/>
        <v>11</v>
      </c>
      <c r="J74" s="492">
        <f t="shared" si="8"/>
        <v>137</v>
      </c>
      <c r="K74" s="377" t="s">
        <v>502</v>
      </c>
    </row>
    <row r="75" spans="1:11" ht="21.75" customHeight="1">
      <c r="A75" s="399" t="s">
        <v>354</v>
      </c>
      <c r="B75" s="492">
        <v>244</v>
      </c>
      <c r="C75" s="492">
        <v>108</v>
      </c>
      <c r="D75" s="492">
        <v>352</v>
      </c>
      <c r="E75" s="492">
        <v>0</v>
      </c>
      <c r="F75" s="492">
        <v>0</v>
      </c>
      <c r="G75" s="492">
        <v>0</v>
      </c>
      <c r="H75" s="492">
        <f t="shared" si="6"/>
        <v>244</v>
      </c>
      <c r="I75" s="492">
        <f t="shared" si="7"/>
        <v>108</v>
      </c>
      <c r="J75" s="492">
        <f t="shared" si="8"/>
        <v>352</v>
      </c>
      <c r="K75" s="320" t="s">
        <v>355</v>
      </c>
    </row>
    <row r="76" spans="1:11" ht="21.75" customHeight="1">
      <c r="A76" s="399" t="s">
        <v>360</v>
      </c>
      <c r="B76" s="492">
        <v>20</v>
      </c>
      <c r="C76" s="492">
        <v>4</v>
      </c>
      <c r="D76" s="492">
        <v>24</v>
      </c>
      <c r="E76" s="492">
        <v>0</v>
      </c>
      <c r="F76" s="492">
        <v>0</v>
      </c>
      <c r="G76" s="492">
        <v>0</v>
      </c>
      <c r="H76" s="492">
        <f t="shared" si="6"/>
        <v>20</v>
      </c>
      <c r="I76" s="492">
        <f t="shared" si="7"/>
        <v>4</v>
      </c>
      <c r="J76" s="492">
        <f t="shared" si="8"/>
        <v>24</v>
      </c>
      <c r="K76" s="320" t="s">
        <v>361</v>
      </c>
    </row>
    <row r="77" spans="1:11" ht="21.75" customHeight="1">
      <c r="A77" s="399" t="s">
        <v>356</v>
      </c>
      <c r="B77" s="492">
        <v>104</v>
      </c>
      <c r="C77" s="492">
        <v>10</v>
      </c>
      <c r="D77" s="492">
        <v>114</v>
      </c>
      <c r="E77" s="492">
        <v>0</v>
      </c>
      <c r="F77" s="492">
        <v>0</v>
      </c>
      <c r="G77" s="492">
        <v>0</v>
      </c>
      <c r="H77" s="492">
        <f t="shared" si="6"/>
        <v>104</v>
      </c>
      <c r="I77" s="492">
        <f t="shared" si="7"/>
        <v>10</v>
      </c>
      <c r="J77" s="492">
        <f t="shared" si="8"/>
        <v>114</v>
      </c>
      <c r="K77" s="320" t="s">
        <v>357</v>
      </c>
    </row>
    <row r="78" spans="1:11" ht="21.75" customHeight="1">
      <c r="A78" s="226" t="s">
        <v>366</v>
      </c>
      <c r="B78" s="500">
        <v>246</v>
      </c>
      <c r="C78" s="500">
        <v>87</v>
      </c>
      <c r="D78" s="500">
        <v>333</v>
      </c>
      <c r="E78" s="500">
        <v>0</v>
      </c>
      <c r="F78" s="500">
        <v>0</v>
      </c>
      <c r="G78" s="500">
        <v>0</v>
      </c>
      <c r="H78" s="500">
        <f t="shared" si="6"/>
        <v>246</v>
      </c>
      <c r="I78" s="500">
        <f t="shared" si="7"/>
        <v>87</v>
      </c>
      <c r="J78" s="500">
        <f t="shared" si="8"/>
        <v>333</v>
      </c>
      <c r="K78" s="205" t="s">
        <v>367</v>
      </c>
    </row>
    <row r="79" spans="1:11" ht="21.75" customHeight="1" thickBot="1">
      <c r="A79" s="162" t="s">
        <v>410</v>
      </c>
      <c r="B79" s="495">
        <v>222</v>
      </c>
      <c r="C79" s="495">
        <v>60</v>
      </c>
      <c r="D79" s="495">
        <v>282</v>
      </c>
      <c r="E79" s="495">
        <v>0</v>
      </c>
      <c r="F79" s="495">
        <v>0</v>
      </c>
      <c r="G79" s="495">
        <v>0</v>
      </c>
      <c r="H79" s="495">
        <f t="shared" si="6"/>
        <v>222</v>
      </c>
      <c r="I79" s="495">
        <f t="shared" si="7"/>
        <v>60</v>
      </c>
      <c r="J79" s="495">
        <f t="shared" si="8"/>
        <v>282</v>
      </c>
      <c r="K79" s="86" t="s">
        <v>365</v>
      </c>
    </row>
    <row r="80" spans="1:11" ht="21.75" customHeight="1" thickTop="1"/>
    <row r="81" spans="1:11" ht="24" customHeight="1">
      <c r="A81" s="388"/>
      <c r="B81" s="391"/>
      <c r="C81" s="391"/>
      <c r="D81" s="391"/>
      <c r="E81" s="391"/>
      <c r="F81" s="391"/>
      <c r="G81" s="391"/>
      <c r="H81" s="391"/>
      <c r="I81" s="391"/>
      <c r="J81" s="391"/>
      <c r="K81" s="390"/>
    </row>
    <row r="82" spans="1:11" ht="24" customHeight="1">
      <c r="A82" s="388"/>
      <c r="B82" s="391"/>
      <c r="C82" s="391"/>
      <c r="D82" s="391"/>
      <c r="E82" s="391"/>
      <c r="F82" s="391"/>
      <c r="G82" s="391"/>
      <c r="H82" s="391"/>
      <c r="I82" s="391"/>
      <c r="J82" s="391"/>
      <c r="K82" s="390"/>
    </row>
    <row r="83" spans="1:11" ht="24.75" customHeight="1" thickBot="1">
      <c r="A83" s="1126" t="s">
        <v>834</v>
      </c>
      <c r="B83" s="1126"/>
      <c r="C83" s="1126"/>
      <c r="D83" s="1126"/>
      <c r="E83" s="1126"/>
      <c r="F83" s="1126"/>
      <c r="G83" s="1126"/>
      <c r="H83" s="1126"/>
      <c r="I83" s="1126"/>
      <c r="J83" s="1126"/>
      <c r="K83" s="145" t="s">
        <v>835</v>
      </c>
    </row>
    <row r="84" spans="1:11" ht="24.75" customHeight="1" thickTop="1">
      <c r="A84" s="1079" t="s">
        <v>14</v>
      </c>
      <c r="B84" s="1079" t="s">
        <v>6</v>
      </c>
      <c r="C84" s="1079"/>
      <c r="D84" s="1079"/>
      <c r="E84" s="1079" t="s">
        <v>7</v>
      </c>
      <c r="F84" s="1079"/>
      <c r="G84" s="1079"/>
      <c r="H84" s="1079" t="s">
        <v>234</v>
      </c>
      <c r="I84" s="1079"/>
      <c r="J84" s="1079"/>
      <c r="K84" s="1123" t="s">
        <v>163</v>
      </c>
    </row>
    <row r="85" spans="1:11" ht="17.25" customHeight="1">
      <c r="A85" s="1080"/>
      <c r="B85" s="1080" t="s">
        <v>441</v>
      </c>
      <c r="C85" s="1080"/>
      <c r="D85" s="1080"/>
      <c r="E85" s="1080" t="s">
        <v>127</v>
      </c>
      <c r="F85" s="1080"/>
      <c r="G85" s="1080"/>
      <c r="H85" s="1080" t="s">
        <v>128</v>
      </c>
      <c r="I85" s="1080"/>
      <c r="J85" s="1080"/>
      <c r="K85" s="1124"/>
    </row>
    <row r="86" spans="1:11" ht="14.25" customHeight="1">
      <c r="A86" s="1080"/>
      <c r="B86" s="472" t="s">
        <v>235</v>
      </c>
      <c r="C86" s="472" t="s">
        <v>267</v>
      </c>
      <c r="D86" s="472" t="s">
        <v>241</v>
      </c>
      <c r="E86" s="472" t="s">
        <v>235</v>
      </c>
      <c r="F86" s="472" t="s">
        <v>267</v>
      </c>
      <c r="G86" s="472" t="s">
        <v>241</v>
      </c>
      <c r="H86" s="472" t="s">
        <v>235</v>
      </c>
      <c r="I86" s="472" t="s">
        <v>267</v>
      </c>
      <c r="J86" s="472" t="s">
        <v>241</v>
      </c>
      <c r="K86" s="1124"/>
    </row>
    <row r="87" spans="1:11" ht="16.5" customHeight="1" thickBot="1">
      <c r="A87" s="1081"/>
      <c r="B87" s="478" t="s">
        <v>238</v>
      </c>
      <c r="C87" s="478" t="s">
        <v>239</v>
      </c>
      <c r="D87" s="478" t="s">
        <v>240</v>
      </c>
      <c r="E87" s="478" t="s">
        <v>238</v>
      </c>
      <c r="F87" s="478" t="s">
        <v>239</v>
      </c>
      <c r="G87" s="478" t="s">
        <v>240</v>
      </c>
      <c r="H87" s="478" t="s">
        <v>238</v>
      </c>
      <c r="I87" s="478" t="s">
        <v>239</v>
      </c>
      <c r="J87" s="478" t="s">
        <v>240</v>
      </c>
      <c r="K87" s="1125"/>
    </row>
    <row r="88" spans="1:11" ht="21" customHeight="1">
      <c r="A88" s="131" t="s">
        <v>368</v>
      </c>
      <c r="B88" s="512">
        <v>77</v>
      </c>
      <c r="C88" s="512">
        <v>13</v>
      </c>
      <c r="D88" s="512">
        <v>90</v>
      </c>
      <c r="E88" s="492">
        <v>0</v>
      </c>
      <c r="F88" s="492">
        <v>0</v>
      </c>
      <c r="G88" s="492">
        <v>0</v>
      </c>
      <c r="H88" s="492">
        <f t="shared" ref="H88:I92" si="10">E88+B88</f>
        <v>77</v>
      </c>
      <c r="I88" s="492">
        <f t="shared" si="10"/>
        <v>13</v>
      </c>
      <c r="J88" s="492">
        <f>SUM(H88:I88)</f>
        <v>90</v>
      </c>
      <c r="K88" s="175" t="s">
        <v>369</v>
      </c>
    </row>
    <row r="89" spans="1:11" ht="21" customHeight="1">
      <c r="A89" s="399" t="s">
        <v>370</v>
      </c>
      <c r="B89" s="492">
        <v>109</v>
      </c>
      <c r="C89" s="492">
        <v>44</v>
      </c>
      <c r="D89" s="492">
        <v>153</v>
      </c>
      <c r="E89" s="492">
        <v>0</v>
      </c>
      <c r="F89" s="492">
        <v>0</v>
      </c>
      <c r="G89" s="492">
        <v>0</v>
      </c>
      <c r="H89" s="492">
        <f t="shared" si="10"/>
        <v>109</v>
      </c>
      <c r="I89" s="492">
        <f t="shared" si="10"/>
        <v>44</v>
      </c>
      <c r="J89" s="492">
        <f t="shared" ref="J89:J107" si="11">SUM(H89:I89)</f>
        <v>153</v>
      </c>
      <c r="K89" s="320" t="s">
        <v>371</v>
      </c>
    </row>
    <row r="90" spans="1:11" ht="21" customHeight="1">
      <c r="A90" s="399" t="s">
        <v>752</v>
      </c>
      <c r="B90" s="492">
        <v>107</v>
      </c>
      <c r="C90" s="492">
        <v>38</v>
      </c>
      <c r="D90" s="492">
        <v>145</v>
      </c>
      <c r="E90" s="492">
        <v>0</v>
      </c>
      <c r="F90" s="492">
        <v>0</v>
      </c>
      <c r="G90" s="492">
        <v>0</v>
      </c>
      <c r="H90" s="492">
        <f t="shared" si="10"/>
        <v>107</v>
      </c>
      <c r="I90" s="492">
        <f t="shared" si="10"/>
        <v>38</v>
      </c>
      <c r="J90" s="492">
        <f t="shared" si="11"/>
        <v>145</v>
      </c>
      <c r="K90" s="320" t="s">
        <v>515</v>
      </c>
    </row>
    <row r="91" spans="1:11" ht="21" customHeight="1">
      <c r="A91" s="399" t="s">
        <v>388</v>
      </c>
      <c r="B91" s="492">
        <v>73</v>
      </c>
      <c r="C91" s="492">
        <v>25</v>
      </c>
      <c r="D91" s="492">
        <v>98</v>
      </c>
      <c r="E91" s="492">
        <v>0</v>
      </c>
      <c r="F91" s="492">
        <v>0</v>
      </c>
      <c r="G91" s="492">
        <v>0</v>
      </c>
      <c r="H91" s="492">
        <f t="shared" si="10"/>
        <v>73</v>
      </c>
      <c r="I91" s="492">
        <f t="shared" si="10"/>
        <v>25</v>
      </c>
      <c r="J91" s="492">
        <f t="shared" si="11"/>
        <v>98</v>
      </c>
      <c r="K91" s="320" t="s">
        <v>389</v>
      </c>
    </row>
    <row r="92" spans="1:11" ht="21" customHeight="1">
      <c r="A92" s="399" t="s">
        <v>372</v>
      </c>
      <c r="B92" s="492">
        <v>5</v>
      </c>
      <c r="C92" s="492">
        <v>6</v>
      </c>
      <c r="D92" s="492">
        <v>11</v>
      </c>
      <c r="E92" s="492">
        <v>0</v>
      </c>
      <c r="F92" s="492">
        <v>0</v>
      </c>
      <c r="G92" s="492">
        <v>0</v>
      </c>
      <c r="H92" s="492">
        <f t="shared" si="10"/>
        <v>5</v>
      </c>
      <c r="I92" s="492">
        <f t="shared" si="10"/>
        <v>6</v>
      </c>
      <c r="J92" s="492">
        <f t="shared" si="11"/>
        <v>11</v>
      </c>
      <c r="K92" s="320" t="s">
        <v>373</v>
      </c>
    </row>
    <row r="93" spans="1:11" ht="21" customHeight="1">
      <c r="A93" s="399" t="s">
        <v>390</v>
      </c>
      <c r="B93" s="492">
        <v>171</v>
      </c>
      <c r="C93" s="492">
        <v>149</v>
      </c>
      <c r="D93" s="492">
        <v>320</v>
      </c>
      <c r="E93" s="492">
        <v>0</v>
      </c>
      <c r="F93" s="492">
        <v>0</v>
      </c>
      <c r="G93" s="492">
        <v>0</v>
      </c>
      <c r="H93" s="492">
        <f t="shared" ref="H93:I95" si="12">E93+B93</f>
        <v>171</v>
      </c>
      <c r="I93" s="492">
        <f t="shared" si="12"/>
        <v>149</v>
      </c>
      <c r="J93" s="492">
        <f t="shared" si="11"/>
        <v>320</v>
      </c>
      <c r="K93" s="320" t="s">
        <v>391</v>
      </c>
    </row>
    <row r="94" spans="1:11" ht="21" customHeight="1">
      <c r="A94" s="399" t="s">
        <v>374</v>
      </c>
      <c r="B94" s="492">
        <v>61</v>
      </c>
      <c r="C94" s="492">
        <v>21</v>
      </c>
      <c r="D94" s="492">
        <v>82</v>
      </c>
      <c r="E94" s="492">
        <v>0</v>
      </c>
      <c r="F94" s="492">
        <v>0</v>
      </c>
      <c r="G94" s="492">
        <v>0</v>
      </c>
      <c r="H94" s="492">
        <f t="shared" si="12"/>
        <v>61</v>
      </c>
      <c r="I94" s="492">
        <f t="shared" si="12"/>
        <v>21</v>
      </c>
      <c r="J94" s="492">
        <f t="shared" si="11"/>
        <v>82</v>
      </c>
      <c r="K94" s="320" t="s">
        <v>375</v>
      </c>
    </row>
    <row r="95" spans="1:11" ht="21" customHeight="1">
      <c r="A95" s="399" t="s">
        <v>414</v>
      </c>
      <c r="B95" s="492">
        <v>35</v>
      </c>
      <c r="C95" s="492">
        <v>5</v>
      </c>
      <c r="D95" s="492">
        <v>40</v>
      </c>
      <c r="E95" s="492">
        <v>0</v>
      </c>
      <c r="F95" s="492">
        <v>0</v>
      </c>
      <c r="G95" s="492">
        <v>0</v>
      </c>
      <c r="H95" s="492">
        <f t="shared" si="12"/>
        <v>35</v>
      </c>
      <c r="I95" s="492">
        <f t="shared" si="12"/>
        <v>5</v>
      </c>
      <c r="J95" s="492">
        <f t="shared" si="11"/>
        <v>40</v>
      </c>
      <c r="K95" s="320" t="s">
        <v>415</v>
      </c>
    </row>
    <row r="96" spans="1:11" ht="21" customHeight="1">
      <c r="A96" s="399" t="s">
        <v>416</v>
      </c>
      <c r="B96" s="492">
        <v>27</v>
      </c>
      <c r="C96" s="492">
        <v>5</v>
      </c>
      <c r="D96" s="492">
        <v>32</v>
      </c>
      <c r="E96" s="492">
        <v>0</v>
      </c>
      <c r="F96" s="492">
        <v>0</v>
      </c>
      <c r="G96" s="492">
        <v>0</v>
      </c>
      <c r="H96" s="492">
        <f t="shared" ref="H96:H101" si="13">E96+B96</f>
        <v>27</v>
      </c>
      <c r="I96" s="492">
        <f>F96+C96</f>
        <v>5</v>
      </c>
      <c r="J96" s="492">
        <f t="shared" si="11"/>
        <v>32</v>
      </c>
      <c r="K96" s="320" t="s">
        <v>379</v>
      </c>
    </row>
    <row r="97" spans="1:12" ht="21" customHeight="1">
      <c r="A97" s="399" t="s">
        <v>380</v>
      </c>
      <c r="B97" s="492">
        <v>104</v>
      </c>
      <c r="C97" s="492">
        <v>30</v>
      </c>
      <c r="D97" s="492">
        <v>134</v>
      </c>
      <c r="E97" s="492">
        <v>0</v>
      </c>
      <c r="F97" s="492">
        <v>0</v>
      </c>
      <c r="G97" s="492">
        <v>0</v>
      </c>
      <c r="H97" s="492">
        <f t="shared" si="13"/>
        <v>104</v>
      </c>
      <c r="I97" s="492">
        <f t="shared" ref="I97:I102" si="14">F97+C97</f>
        <v>30</v>
      </c>
      <c r="J97" s="492">
        <f t="shared" si="11"/>
        <v>134</v>
      </c>
      <c r="K97" s="320" t="s">
        <v>381</v>
      </c>
    </row>
    <row r="98" spans="1:12" ht="21" customHeight="1">
      <c r="A98" s="399" t="s">
        <v>411</v>
      </c>
      <c r="B98" s="492">
        <v>7</v>
      </c>
      <c r="C98" s="492">
        <v>1</v>
      </c>
      <c r="D98" s="492">
        <v>8</v>
      </c>
      <c r="E98" s="492">
        <v>0</v>
      </c>
      <c r="F98" s="492">
        <v>0</v>
      </c>
      <c r="G98" s="492">
        <v>0</v>
      </c>
      <c r="H98" s="492">
        <f t="shared" si="13"/>
        <v>7</v>
      </c>
      <c r="I98" s="492">
        <f t="shared" si="14"/>
        <v>1</v>
      </c>
      <c r="J98" s="492">
        <f t="shared" si="11"/>
        <v>8</v>
      </c>
      <c r="K98" s="320" t="s">
        <v>383</v>
      </c>
    </row>
    <row r="99" spans="1:12" ht="21" customHeight="1">
      <c r="A99" s="399" t="s">
        <v>384</v>
      </c>
      <c r="B99" s="492">
        <v>22</v>
      </c>
      <c r="C99" s="492">
        <v>18</v>
      </c>
      <c r="D99" s="492">
        <v>40</v>
      </c>
      <c r="E99" s="492">
        <v>0</v>
      </c>
      <c r="F99" s="492">
        <v>0</v>
      </c>
      <c r="G99" s="492">
        <v>0</v>
      </c>
      <c r="H99" s="492">
        <f t="shared" si="13"/>
        <v>22</v>
      </c>
      <c r="I99" s="492">
        <f t="shared" si="14"/>
        <v>18</v>
      </c>
      <c r="J99" s="492">
        <f t="shared" si="11"/>
        <v>40</v>
      </c>
      <c r="K99" s="320" t="s">
        <v>385</v>
      </c>
    </row>
    <row r="100" spans="1:12" ht="21" customHeight="1">
      <c r="A100" s="399" t="s">
        <v>386</v>
      </c>
      <c r="B100" s="492">
        <v>408</v>
      </c>
      <c r="C100" s="492">
        <v>103</v>
      </c>
      <c r="D100" s="492">
        <v>511</v>
      </c>
      <c r="E100" s="492">
        <v>0</v>
      </c>
      <c r="F100" s="492">
        <v>0</v>
      </c>
      <c r="G100" s="492">
        <v>0</v>
      </c>
      <c r="H100" s="492">
        <f t="shared" si="13"/>
        <v>408</v>
      </c>
      <c r="I100" s="492">
        <f t="shared" si="14"/>
        <v>103</v>
      </c>
      <c r="J100" s="492">
        <f t="shared" si="11"/>
        <v>511</v>
      </c>
      <c r="K100" s="320" t="s">
        <v>387</v>
      </c>
    </row>
    <row r="101" spans="1:12" ht="21" customHeight="1">
      <c r="A101" s="399" t="s">
        <v>412</v>
      </c>
      <c r="B101" s="492">
        <v>208</v>
      </c>
      <c r="C101" s="492">
        <v>73</v>
      </c>
      <c r="D101" s="492">
        <v>281</v>
      </c>
      <c r="E101" s="492">
        <v>0</v>
      </c>
      <c r="F101" s="492">
        <v>0</v>
      </c>
      <c r="G101" s="492">
        <v>0</v>
      </c>
      <c r="H101" s="492">
        <f t="shared" si="13"/>
        <v>208</v>
      </c>
      <c r="I101" s="492">
        <f t="shared" si="14"/>
        <v>73</v>
      </c>
      <c r="J101" s="492">
        <f t="shared" si="11"/>
        <v>281</v>
      </c>
      <c r="K101" s="320" t="s">
        <v>413</v>
      </c>
    </row>
    <row r="102" spans="1:12" ht="21" customHeight="1">
      <c r="A102" s="399" t="s">
        <v>417</v>
      </c>
      <c r="B102" s="492">
        <v>38</v>
      </c>
      <c r="C102" s="492">
        <v>3</v>
      </c>
      <c r="D102" s="492">
        <v>41</v>
      </c>
      <c r="E102" s="492">
        <v>0</v>
      </c>
      <c r="F102" s="492">
        <v>0</v>
      </c>
      <c r="G102" s="492">
        <v>0</v>
      </c>
      <c r="H102" s="492">
        <f t="shared" ref="H102:I107" si="15">E102+B102</f>
        <v>38</v>
      </c>
      <c r="I102" s="492">
        <f t="shared" si="14"/>
        <v>3</v>
      </c>
      <c r="J102" s="492">
        <f t="shared" si="11"/>
        <v>41</v>
      </c>
      <c r="K102" s="320" t="s">
        <v>418</v>
      </c>
    </row>
    <row r="103" spans="1:12" ht="21" customHeight="1">
      <c r="A103" s="399" t="s">
        <v>483</v>
      </c>
      <c r="B103" s="492">
        <v>5</v>
      </c>
      <c r="C103" s="492">
        <v>2</v>
      </c>
      <c r="D103" s="492">
        <v>7</v>
      </c>
      <c r="E103" s="492">
        <v>0</v>
      </c>
      <c r="F103" s="492">
        <v>0</v>
      </c>
      <c r="G103" s="492">
        <v>0</v>
      </c>
      <c r="H103" s="492">
        <f t="shared" si="15"/>
        <v>5</v>
      </c>
      <c r="I103" s="492">
        <f t="shared" si="15"/>
        <v>2</v>
      </c>
      <c r="J103" s="492">
        <f t="shared" si="11"/>
        <v>7</v>
      </c>
      <c r="K103" s="320" t="s">
        <v>503</v>
      </c>
    </row>
    <row r="104" spans="1:12" ht="15.75">
      <c r="A104" s="399" t="s">
        <v>399</v>
      </c>
      <c r="B104" s="492">
        <v>357</v>
      </c>
      <c r="C104" s="492">
        <v>160</v>
      </c>
      <c r="D104" s="492">
        <v>517</v>
      </c>
      <c r="E104" s="492">
        <v>0</v>
      </c>
      <c r="F104" s="492">
        <v>0</v>
      </c>
      <c r="G104" s="492">
        <v>0</v>
      </c>
      <c r="H104" s="492">
        <f t="shared" si="15"/>
        <v>357</v>
      </c>
      <c r="I104" s="492">
        <f t="shared" si="15"/>
        <v>160</v>
      </c>
      <c r="J104" s="492">
        <f t="shared" si="11"/>
        <v>517</v>
      </c>
      <c r="K104" s="320" t="s">
        <v>400</v>
      </c>
    </row>
    <row r="105" spans="1:12" ht="21" customHeight="1">
      <c r="A105" s="399" t="s">
        <v>396</v>
      </c>
      <c r="B105" s="492">
        <v>47</v>
      </c>
      <c r="C105" s="492">
        <v>18</v>
      </c>
      <c r="D105" s="492">
        <v>65</v>
      </c>
      <c r="E105" s="492">
        <v>0</v>
      </c>
      <c r="F105" s="492">
        <v>0</v>
      </c>
      <c r="G105" s="492">
        <v>0</v>
      </c>
      <c r="H105" s="492">
        <f t="shared" si="15"/>
        <v>47</v>
      </c>
      <c r="I105" s="492">
        <f t="shared" si="15"/>
        <v>18</v>
      </c>
      <c r="J105" s="492">
        <f t="shared" si="11"/>
        <v>65</v>
      </c>
      <c r="K105" s="320" t="s">
        <v>397</v>
      </c>
    </row>
    <row r="106" spans="1:12" ht="21" customHeight="1">
      <c r="A106" s="399" t="s">
        <v>394</v>
      </c>
      <c r="B106" s="492">
        <v>74</v>
      </c>
      <c r="C106" s="492">
        <v>16</v>
      </c>
      <c r="D106" s="492">
        <v>90</v>
      </c>
      <c r="E106" s="492">
        <v>0</v>
      </c>
      <c r="F106" s="492">
        <v>0</v>
      </c>
      <c r="G106" s="492">
        <v>0</v>
      </c>
      <c r="H106" s="492">
        <f t="shared" si="15"/>
        <v>74</v>
      </c>
      <c r="I106" s="492">
        <f t="shared" si="15"/>
        <v>16</v>
      </c>
      <c r="J106" s="492">
        <f t="shared" si="11"/>
        <v>90</v>
      </c>
      <c r="K106" s="320" t="s">
        <v>395</v>
      </c>
    </row>
    <row r="107" spans="1:12" s="1" customFormat="1" ht="21" customHeight="1" thickBot="1">
      <c r="A107" s="162" t="s">
        <v>398</v>
      </c>
      <c r="B107" s="495">
        <v>39</v>
      </c>
      <c r="C107" s="495">
        <v>14</v>
      </c>
      <c r="D107" s="495">
        <v>53</v>
      </c>
      <c r="E107" s="495">
        <v>0</v>
      </c>
      <c r="F107" s="495">
        <v>0</v>
      </c>
      <c r="G107" s="495">
        <v>0</v>
      </c>
      <c r="H107" s="495">
        <f t="shared" si="15"/>
        <v>39</v>
      </c>
      <c r="I107" s="495">
        <f t="shared" si="15"/>
        <v>14</v>
      </c>
      <c r="J107" s="495">
        <f t="shared" si="11"/>
        <v>53</v>
      </c>
      <c r="K107" s="86" t="s">
        <v>450</v>
      </c>
      <c r="L107"/>
    </row>
    <row r="108" spans="1:12" ht="24.75" customHeight="1" thickTop="1"/>
    <row r="109" spans="1:12" ht="24.75" customHeight="1"/>
    <row r="110" spans="1:12" ht="24.75" customHeight="1" thickBot="1">
      <c r="A110" s="1126" t="s">
        <v>834</v>
      </c>
      <c r="B110" s="1126"/>
      <c r="C110" s="1126"/>
      <c r="D110" s="1126"/>
      <c r="E110" s="1126"/>
      <c r="F110" s="1126"/>
      <c r="G110" s="1126"/>
      <c r="H110" s="1126"/>
      <c r="I110" s="1126"/>
      <c r="J110" s="1126"/>
      <c r="K110" s="145" t="s">
        <v>835</v>
      </c>
    </row>
    <row r="111" spans="1:12" ht="24.75" customHeight="1" thickTop="1">
      <c r="A111" s="1079" t="s">
        <v>14</v>
      </c>
      <c r="B111" s="1079" t="s">
        <v>6</v>
      </c>
      <c r="C111" s="1079"/>
      <c r="D111" s="1079"/>
      <c r="E111" s="1079" t="s">
        <v>7</v>
      </c>
      <c r="F111" s="1079"/>
      <c r="G111" s="1079"/>
      <c r="H111" s="1079" t="s">
        <v>234</v>
      </c>
      <c r="I111" s="1079"/>
      <c r="J111" s="1079"/>
      <c r="K111" s="1123" t="s">
        <v>163</v>
      </c>
    </row>
    <row r="112" spans="1:12" ht="24.75" customHeight="1">
      <c r="A112" s="1080"/>
      <c r="B112" s="1080" t="s">
        <v>441</v>
      </c>
      <c r="C112" s="1080"/>
      <c r="D112" s="1080"/>
      <c r="E112" s="1080" t="s">
        <v>127</v>
      </c>
      <c r="F112" s="1080"/>
      <c r="G112" s="1080"/>
      <c r="H112" s="1080" t="s">
        <v>128</v>
      </c>
      <c r="I112" s="1080"/>
      <c r="J112" s="1080"/>
      <c r="K112" s="1124"/>
    </row>
    <row r="113" spans="1:12" ht="24.75" customHeight="1">
      <c r="A113" s="1080"/>
      <c r="B113" s="472" t="s">
        <v>235</v>
      </c>
      <c r="C113" s="472" t="s">
        <v>267</v>
      </c>
      <c r="D113" s="472" t="s">
        <v>241</v>
      </c>
      <c r="E113" s="472" t="s">
        <v>235</v>
      </c>
      <c r="F113" s="472" t="s">
        <v>267</v>
      </c>
      <c r="G113" s="472" t="s">
        <v>241</v>
      </c>
      <c r="H113" s="472" t="s">
        <v>235</v>
      </c>
      <c r="I113" s="472" t="s">
        <v>267</v>
      </c>
      <c r="J113" s="472" t="s">
        <v>241</v>
      </c>
      <c r="K113" s="1124"/>
    </row>
    <row r="114" spans="1:12" ht="24.75" customHeight="1" thickBot="1">
      <c r="A114" s="1081"/>
      <c r="B114" s="478" t="s">
        <v>238</v>
      </c>
      <c r="C114" s="478" t="s">
        <v>239</v>
      </c>
      <c r="D114" s="478" t="s">
        <v>240</v>
      </c>
      <c r="E114" s="478" t="s">
        <v>238</v>
      </c>
      <c r="F114" s="478" t="s">
        <v>239</v>
      </c>
      <c r="G114" s="478" t="s">
        <v>240</v>
      </c>
      <c r="H114" s="478" t="s">
        <v>238</v>
      </c>
      <c r="I114" s="478" t="s">
        <v>239</v>
      </c>
      <c r="J114" s="478" t="s">
        <v>240</v>
      </c>
      <c r="K114" s="1125"/>
    </row>
    <row r="115" spans="1:12" ht="24.75" customHeight="1">
      <c r="A115" s="391" t="s">
        <v>392</v>
      </c>
      <c r="B115" s="88">
        <v>50</v>
      </c>
      <c r="C115" s="88">
        <v>56</v>
      </c>
      <c r="D115" s="88">
        <v>106</v>
      </c>
      <c r="E115" s="88">
        <v>0</v>
      </c>
      <c r="F115" s="88">
        <v>0</v>
      </c>
      <c r="G115" s="88">
        <v>0</v>
      </c>
      <c r="H115" s="88">
        <f>E115+B115</f>
        <v>50</v>
      </c>
      <c r="I115" s="88">
        <f>F115+C115</f>
        <v>56</v>
      </c>
      <c r="J115" s="88">
        <f>SUM(H115:I115)</f>
        <v>106</v>
      </c>
      <c r="K115" s="514" t="s">
        <v>393</v>
      </c>
    </row>
    <row r="116" spans="1:12" ht="24.75" customHeight="1">
      <c r="A116" s="421" t="s">
        <v>485</v>
      </c>
      <c r="B116" s="513">
        <v>194</v>
      </c>
      <c r="C116" s="513">
        <v>68</v>
      </c>
      <c r="D116" s="513">
        <v>262</v>
      </c>
      <c r="E116" s="513">
        <v>0</v>
      </c>
      <c r="F116" s="513">
        <v>0</v>
      </c>
      <c r="G116" s="513">
        <v>0</v>
      </c>
      <c r="H116" s="513">
        <f t="shared" ref="H116:H126" si="16">E116+B116</f>
        <v>194</v>
      </c>
      <c r="I116" s="513">
        <f t="shared" ref="I116:I126" si="17">F116+C116</f>
        <v>68</v>
      </c>
      <c r="J116" s="513">
        <f t="shared" ref="J116:J126" si="18">SUM(H116:I116)</f>
        <v>262</v>
      </c>
      <c r="K116" s="377" t="s">
        <v>505</v>
      </c>
    </row>
    <row r="117" spans="1:12" ht="21" customHeight="1">
      <c r="A117" s="421" t="s">
        <v>526</v>
      </c>
      <c r="B117" s="513">
        <v>7</v>
      </c>
      <c r="C117" s="513">
        <v>0</v>
      </c>
      <c r="D117" s="513">
        <v>7</v>
      </c>
      <c r="E117" s="513">
        <v>0</v>
      </c>
      <c r="F117" s="513">
        <v>0</v>
      </c>
      <c r="G117" s="513">
        <v>0</v>
      </c>
      <c r="H117" s="513">
        <f t="shared" si="16"/>
        <v>7</v>
      </c>
      <c r="I117" s="513">
        <f t="shared" si="17"/>
        <v>0</v>
      </c>
      <c r="J117" s="513">
        <f t="shared" si="18"/>
        <v>7</v>
      </c>
      <c r="K117" s="377" t="s">
        <v>547</v>
      </c>
    </row>
    <row r="118" spans="1:12" ht="21" customHeight="1">
      <c r="A118" s="421" t="s">
        <v>484</v>
      </c>
      <c r="B118" s="513">
        <v>2</v>
      </c>
      <c r="C118" s="513">
        <v>4</v>
      </c>
      <c r="D118" s="513">
        <v>6</v>
      </c>
      <c r="E118" s="513">
        <v>0</v>
      </c>
      <c r="F118" s="513">
        <v>0</v>
      </c>
      <c r="G118" s="513">
        <v>0</v>
      </c>
      <c r="H118" s="513">
        <f t="shared" si="16"/>
        <v>2</v>
      </c>
      <c r="I118" s="513">
        <f t="shared" si="17"/>
        <v>4</v>
      </c>
      <c r="J118" s="513">
        <f t="shared" si="18"/>
        <v>6</v>
      </c>
      <c r="K118" s="377" t="s">
        <v>504</v>
      </c>
    </row>
    <row r="119" spans="1:12" ht="21" customHeight="1">
      <c r="A119" s="421" t="s">
        <v>486</v>
      </c>
      <c r="B119" s="513">
        <v>71</v>
      </c>
      <c r="C119" s="513">
        <v>10</v>
      </c>
      <c r="D119" s="513">
        <v>81</v>
      </c>
      <c r="E119" s="513">
        <v>0</v>
      </c>
      <c r="F119" s="513">
        <v>0</v>
      </c>
      <c r="G119" s="513">
        <v>0</v>
      </c>
      <c r="H119" s="513">
        <f t="shared" si="16"/>
        <v>71</v>
      </c>
      <c r="I119" s="513">
        <f t="shared" si="17"/>
        <v>10</v>
      </c>
      <c r="J119" s="513">
        <f t="shared" si="18"/>
        <v>81</v>
      </c>
      <c r="K119" s="377" t="s">
        <v>507</v>
      </c>
      <c r="L119" s="1"/>
    </row>
    <row r="120" spans="1:12" ht="21" customHeight="1">
      <c r="A120" s="421" t="s">
        <v>488</v>
      </c>
      <c r="B120" s="513">
        <v>113</v>
      </c>
      <c r="C120" s="513">
        <v>55</v>
      </c>
      <c r="D120" s="513">
        <v>168</v>
      </c>
      <c r="E120" s="513">
        <v>0</v>
      </c>
      <c r="F120" s="513">
        <v>0</v>
      </c>
      <c r="G120" s="513">
        <v>0</v>
      </c>
      <c r="H120" s="513">
        <f t="shared" si="16"/>
        <v>113</v>
      </c>
      <c r="I120" s="513">
        <f t="shared" si="17"/>
        <v>55</v>
      </c>
      <c r="J120" s="513">
        <f t="shared" si="18"/>
        <v>168</v>
      </c>
      <c r="K120" s="377" t="s">
        <v>506</v>
      </c>
    </row>
    <row r="121" spans="1:12" ht="21" customHeight="1">
      <c r="A121" s="421" t="s">
        <v>406</v>
      </c>
      <c r="B121" s="513">
        <v>1</v>
      </c>
      <c r="C121" s="513">
        <v>1</v>
      </c>
      <c r="D121" s="513">
        <v>2</v>
      </c>
      <c r="E121" s="513">
        <v>0</v>
      </c>
      <c r="F121" s="513">
        <v>0</v>
      </c>
      <c r="G121" s="513">
        <v>0</v>
      </c>
      <c r="H121" s="513">
        <f t="shared" si="16"/>
        <v>1</v>
      </c>
      <c r="I121" s="513">
        <f t="shared" si="17"/>
        <v>1</v>
      </c>
      <c r="J121" s="513">
        <f t="shared" si="18"/>
        <v>2</v>
      </c>
      <c r="K121" s="377" t="s">
        <v>407</v>
      </c>
    </row>
    <row r="122" spans="1:12" ht="21" customHeight="1">
      <c r="A122" s="421" t="s">
        <v>527</v>
      </c>
      <c r="B122" s="513">
        <v>13</v>
      </c>
      <c r="C122" s="513">
        <v>3</v>
      </c>
      <c r="D122" s="513">
        <v>16</v>
      </c>
      <c r="E122" s="513">
        <v>0</v>
      </c>
      <c r="F122" s="513">
        <v>0</v>
      </c>
      <c r="G122" s="513">
        <v>0</v>
      </c>
      <c r="H122" s="513">
        <f t="shared" si="16"/>
        <v>13</v>
      </c>
      <c r="I122" s="513">
        <f t="shared" si="17"/>
        <v>3</v>
      </c>
      <c r="J122" s="513">
        <f t="shared" si="18"/>
        <v>16</v>
      </c>
      <c r="K122" s="377" t="s">
        <v>546</v>
      </c>
    </row>
    <row r="123" spans="1:12" ht="21" customHeight="1">
      <c r="A123" s="421" t="s">
        <v>487</v>
      </c>
      <c r="B123" s="513">
        <v>91</v>
      </c>
      <c r="C123" s="513">
        <v>42</v>
      </c>
      <c r="D123" s="513">
        <v>133</v>
      </c>
      <c r="E123" s="513">
        <v>0</v>
      </c>
      <c r="F123" s="513">
        <v>0</v>
      </c>
      <c r="G123" s="513">
        <v>0</v>
      </c>
      <c r="H123" s="513">
        <f t="shared" si="16"/>
        <v>91</v>
      </c>
      <c r="I123" s="513">
        <f t="shared" si="17"/>
        <v>42</v>
      </c>
      <c r="J123" s="513">
        <f t="shared" si="18"/>
        <v>133</v>
      </c>
      <c r="K123" s="377" t="s">
        <v>508</v>
      </c>
    </row>
    <row r="124" spans="1:12" ht="21" customHeight="1">
      <c r="A124" s="421" t="s">
        <v>401</v>
      </c>
      <c r="B124" s="513">
        <v>170</v>
      </c>
      <c r="C124" s="513">
        <v>112</v>
      </c>
      <c r="D124" s="513">
        <v>282</v>
      </c>
      <c r="E124" s="513">
        <v>0</v>
      </c>
      <c r="F124" s="513">
        <v>0</v>
      </c>
      <c r="G124" s="513">
        <v>0</v>
      </c>
      <c r="H124" s="513">
        <f t="shared" si="16"/>
        <v>170</v>
      </c>
      <c r="I124" s="513">
        <f t="shared" si="17"/>
        <v>112</v>
      </c>
      <c r="J124" s="513">
        <f t="shared" si="18"/>
        <v>282</v>
      </c>
      <c r="K124" s="377" t="s">
        <v>402</v>
      </c>
    </row>
    <row r="125" spans="1:12" ht="21" customHeight="1">
      <c r="A125" s="421" t="s">
        <v>489</v>
      </c>
      <c r="B125" s="513">
        <v>18</v>
      </c>
      <c r="C125" s="513">
        <v>3</v>
      </c>
      <c r="D125" s="513">
        <v>21</v>
      </c>
      <c r="E125" s="513">
        <v>0</v>
      </c>
      <c r="F125" s="513">
        <v>0</v>
      </c>
      <c r="G125" s="513">
        <v>0</v>
      </c>
      <c r="H125" s="513">
        <f t="shared" si="16"/>
        <v>18</v>
      </c>
      <c r="I125" s="513">
        <f t="shared" si="17"/>
        <v>3</v>
      </c>
      <c r="J125" s="513">
        <f t="shared" si="18"/>
        <v>21</v>
      </c>
      <c r="K125" s="377" t="s">
        <v>403</v>
      </c>
    </row>
    <row r="126" spans="1:12" ht="21" customHeight="1">
      <c r="A126" s="421" t="s">
        <v>528</v>
      </c>
      <c r="B126" s="513">
        <v>17</v>
      </c>
      <c r="C126" s="513">
        <v>7</v>
      </c>
      <c r="D126" s="513">
        <v>24</v>
      </c>
      <c r="E126" s="513">
        <v>0</v>
      </c>
      <c r="F126" s="513">
        <v>0</v>
      </c>
      <c r="G126" s="513">
        <v>0</v>
      </c>
      <c r="H126" s="513">
        <f t="shared" si="16"/>
        <v>17</v>
      </c>
      <c r="I126" s="513">
        <f t="shared" si="17"/>
        <v>7</v>
      </c>
      <c r="J126" s="513">
        <f t="shared" si="18"/>
        <v>24</v>
      </c>
      <c r="K126" s="377" t="s">
        <v>545</v>
      </c>
    </row>
    <row r="127" spans="1:12" ht="35.25" customHeight="1">
      <c r="A127" s="421" t="s">
        <v>754</v>
      </c>
      <c r="B127" s="513">
        <v>12</v>
      </c>
      <c r="C127" s="513">
        <v>1</v>
      </c>
      <c r="D127" s="513">
        <f>SUM(B127:C127)</f>
        <v>13</v>
      </c>
      <c r="E127" s="513">
        <v>0</v>
      </c>
      <c r="F127" s="513">
        <v>0</v>
      </c>
      <c r="G127" s="513">
        <v>0</v>
      </c>
      <c r="H127" s="513">
        <f>E127+B127</f>
        <v>12</v>
      </c>
      <c r="I127" s="513">
        <f>F127+C127</f>
        <v>1</v>
      </c>
      <c r="J127" s="513">
        <f>SUM(H127:I127)</f>
        <v>13</v>
      </c>
      <c r="K127" s="377" t="s">
        <v>758</v>
      </c>
    </row>
    <row r="128" spans="1:12" ht="21" customHeight="1">
      <c r="A128" s="421" t="s">
        <v>795</v>
      </c>
      <c r="B128" s="513">
        <v>5</v>
      </c>
      <c r="C128" s="513">
        <v>3</v>
      </c>
      <c r="D128" s="513">
        <v>8</v>
      </c>
      <c r="E128" s="513">
        <v>0</v>
      </c>
      <c r="F128" s="513">
        <v>0</v>
      </c>
      <c r="G128" s="513">
        <v>0</v>
      </c>
      <c r="H128" s="513">
        <f>E128+B128</f>
        <v>5</v>
      </c>
      <c r="I128" s="513">
        <f>F128+C128</f>
        <v>3</v>
      </c>
      <c r="J128" s="513">
        <f>SUM(H128:I128)</f>
        <v>8</v>
      </c>
      <c r="K128" s="377" t="s">
        <v>796</v>
      </c>
    </row>
    <row r="129" spans="1:11" ht="21" customHeight="1" thickBot="1">
      <c r="A129" s="388" t="s">
        <v>13</v>
      </c>
      <c r="B129" s="8">
        <f t="shared" ref="B129:J129" si="19">SUM(B70:B79,B88:B107,B115:B128)</f>
        <v>4583</v>
      </c>
      <c r="C129" s="8">
        <f t="shared" si="19"/>
        <v>1721</v>
      </c>
      <c r="D129" s="8">
        <f t="shared" si="19"/>
        <v>6304</v>
      </c>
      <c r="E129" s="8">
        <f t="shared" si="19"/>
        <v>0</v>
      </c>
      <c r="F129" s="8">
        <f t="shared" si="19"/>
        <v>0</v>
      </c>
      <c r="G129" s="8">
        <f t="shared" si="19"/>
        <v>0</v>
      </c>
      <c r="H129" s="8">
        <f t="shared" si="19"/>
        <v>4583</v>
      </c>
      <c r="I129" s="8">
        <f t="shared" si="19"/>
        <v>1721</v>
      </c>
      <c r="J129" s="8">
        <f t="shared" si="19"/>
        <v>6304</v>
      </c>
      <c r="K129" s="168" t="s">
        <v>170</v>
      </c>
    </row>
    <row r="130" spans="1:11" ht="21" customHeight="1" thickBot="1">
      <c r="A130" s="389" t="s">
        <v>419</v>
      </c>
      <c r="B130" s="480">
        <f>SUM(B129,B68)</f>
        <v>15339</v>
      </c>
      <c r="C130" s="480">
        <f t="shared" ref="C130:J130" si="20">SUM(C129,C68)</f>
        <v>8712</v>
      </c>
      <c r="D130" s="480">
        <f t="shared" si="20"/>
        <v>24051</v>
      </c>
      <c r="E130" s="480">
        <f t="shared" si="20"/>
        <v>2</v>
      </c>
      <c r="F130" s="480">
        <f t="shared" si="20"/>
        <v>3</v>
      </c>
      <c r="G130" s="480">
        <f t="shared" si="20"/>
        <v>5</v>
      </c>
      <c r="H130" s="480">
        <f t="shared" si="20"/>
        <v>15341</v>
      </c>
      <c r="I130" s="480">
        <f t="shared" si="20"/>
        <v>8715</v>
      </c>
      <c r="J130" s="480">
        <f t="shared" si="20"/>
        <v>24056</v>
      </c>
      <c r="K130" s="406" t="s">
        <v>420</v>
      </c>
    </row>
    <row r="131" spans="1:11" ht="15.75" thickTop="1">
      <c r="A131" s="170"/>
      <c r="B131" s="182"/>
      <c r="C131" s="182"/>
      <c r="D131" s="182"/>
      <c r="E131" s="182"/>
      <c r="F131" s="182"/>
      <c r="G131" s="182"/>
      <c r="H131" s="182"/>
      <c r="I131" s="182"/>
      <c r="J131" s="182"/>
      <c r="K131" s="270"/>
    </row>
    <row r="132" spans="1:11" ht="15.7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270"/>
    </row>
    <row r="133" spans="1:11" ht="15.7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270"/>
    </row>
    <row r="134" spans="1:11" ht="15.7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270"/>
    </row>
    <row r="135" spans="1:11" ht="15.7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270"/>
    </row>
    <row r="136" spans="1:11" ht="15.7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270"/>
    </row>
    <row r="137" spans="1:11" ht="15.7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270"/>
    </row>
    <row r="138" spans="1:11" ht="15.75">
      <c r="A138" s="4"/>
      <c r="B138" s="3"/>
      <c r="C138" s="3"/>
      <c r="D138" s="3"/>
      <c r="E138" s="3"/>
      <c r="F138" s="3"/>
      <c r="G138" s="3"/>
      <c r="H138" s="5"/>
      <c r="I138" s="5"/>
      <c r="J138" s="5"/>
      <c r="K138" s="270"/>
    </row>
    <row r="139" spans="1:11" ht="15.75">
      <c r="A139" s="4"/>
      <c r="B139" s="3"/>
      <c r="C139" s="3"/>
      <c r="D139" s="3"/>
      <c r="E139" s="3"/>
      <c r="F139" s="3"/>
      <c r="G139" s="3"/>
      <c r="H139" s="5"/>
      <c r="I139" s="5"/>
      <c r="J139" s="5"/>
      <c r="K139" s="270"/>
    </row>
    <row r="140" spans="1:11" ht="15.75">
      <c r="A140" s="4"/>
      <c r="B140" s="3"/>
      <c r="C140" s="3"/>
      <c r="D140" s="3"/>
      <c r="E140" s="3"/>
      <c r="F140" s="3"/>
      <c r="G140" s="3"/>
      <c r="H140" s="5"/>
      <c r="I140" s="5"/>
      <c r="J140" s="5"/>
      <c r="K140" s="270"/>
    </row>
    <row r="141" spans="1:11" ht="15.75">
      <c r="A141" s="4"/>
      <c r="B141" s="3"/>
      <c r="C141" s="3"/>
      <c r="D141" s="3"/>
      <c r="E141" s="3"/>
      <c r="F141" s="3"/>
      <c r="G141" s="3"/>
      <c r="H141" s="5"/>
      <c r="I141" s="5"/>
      <c r="J141" s="5"/>
      <c r="K141" s="270"/>
    </row>
    <row r="142" spans="1:11" ht="15.75">
      <c r="A142" s="4"/>
      <c r="B142" s="3"/>
      <c r="C142" s="3"/>
      <c r="D142" s="3"/>
      <c r="E142" s="3"/>
      <c r="F142" s="3"/>
      <c r="G142" s="3"/>
      <c r="H142" s="5"/>
      <c r="I142" s="5"/>
      <c r="J142" s="5"/>
      <c r="K142" s="270"/>
    </row>
    <row r="143" spans="1:11" ht="15.75">
      <c r="A143" s="4"/>
      <c r="B143" s="3"/>
      <c r="C143" s="3"/>
      <c r="D143" s="3"/>
      <c r="E143" s="3"/>
      <c r="F143" s="3"/>
      <c r="G143" s="3"/>
      <c r="H143" s="5"/>
      <c r="I143" s="5"/>
      <c r="J143" s="5"/>
      <c r="K143" s="270"/>
    </row>
    <row r="144" spans="1:11" ht="15.75">
      <c r="A144" s="4"/>
      <c r="B144" s="3"/>
      <c r="C144" s="3"/>
      <c r="D144" s="3"/>
      <c r="E144" s="3"/>
      <c r="F144" s="3"/>
      <c r="G144" s="3"/>
      <c r="H144" s="5"/>
      <c r="I144" s="5"/>
      <c r="J144" s="5"/>
      <c r="K144" s="270"/>
    </row>
    <row r="145" spans="1:11" ht="15.75">
      <c r="A145" s="4"/>
      <c r="B145" s="3"/>
      <c r="C145" s="3"/>
      <c r="D145" s="3"/>
      <c r="E145" s="3"/>
      <c r="F145" s="3"/>
      <c r="G145" s="3"/>
      <c r="H145" s="5"/>
      <c r="I145" s="5"/>
      <c r="J145" s="5"/>
      <c r="K145" s="270"/>
    </row>
    <row r="146" spans="1:11" ht="15.75">
      <c r="A146" s="4"/>
      <c r="B146" s="3"/>
      <c r="C146" s="3"/>
      <c r="D146" s="3"/>
      <c r="E146" s="3"/>
      <c r="F146" s="3"/>
      <c r="G146" s="3"/>
      <c r="H146" s="5"/>
      <c r="I146" s="5"/>
      <c r="J146" s="5"/>
      <c r="K146" s="270"/>
    </row>
    <row r="147" spans="1:11" ht="15.75">
      <c r="A147" s="4"/>
      <c r="B147" s="3"/>
      <c r="C147" s="3"/>
      <c r="D147" s="3"/>
      <c r="E147" s="3"/>
      <c r="F147" s="3"/>
      <c r="G147" s="3"/>
      <c r="H147" s="5"/>
      <c r="I147" s="5"/>
      <c r="J147" s="5"/>
      <c r="K147" s="270"/>
    </row>
    <row r="148" spans="1:11" ht="15.75">
      <c r="A148" s="4"/>
      <c r="B148" s="3"/>
      <c r="C148" s="3"/>
      <c r="D148" s="3"/>
      <c r="E148" s="3"/>
      <c r="F148" s="3"/>
      <c r="G148" s="3"/>
      <c r="H148" s="5"/>
      <c r="I148" s="5"/>
      <c r="J148" s="5"/>
      <c r="K148" s="270"/>
    </row>
    <row r="149" spans="1:11" ht="15.75">
      <c r="A149" s="4"/>
      <c r="B149" s="3"/>
      <c r="C149" s="3"/>
      <c r="D149" s="3"/>
      <c r="E149" s="3"/>
      <c r="F149" s="3"/>
      <c r="G149" s="3"/>
      <c r="H149" s="5"/>
      <c r="I149" s="5"/>
      <c r="J149" s="5"/>
      <c r="K149" s="270"/>
    </row>
    <row r="150" spans="1:11" ht="15.75">
      <c r="A150" s="4"/>
      <c r="B150" s="3"/>
      <c r="C150" s="3"/>
      <c r="D150" s="3"/>
      <c r="E150" s="3"/>
      <c r="F150" s="3"/>
      <c r="G150" s="3"/>
      <c r="H150" s="5"/>
      <c r="I150" s="5"/>
      <c r="J150" s="5"/>
      <c r="K150" s="270"/>
    </row>
    <row r="151" spans="1:11" ht="15.75">
      <c r="A151" s="4"/>
      <c r="B151" s="3"/>
      <c r="C151" s="3"/>
      <c r="D151" s="3"/>
      <c r="E151" s="3"/>
      <c r="F151" s="3"/>
      <c r="G151" s="3"/>
      <c r="H151" s="5"/>
      <c r="I151" s="5"/>
      <c r="J151" s="5"/>
      <c r="K151" s="270"/>
    </row>
    <row r="152" spans="1:11" ht="15.75">
      <c r="A152" s="4"/>
      <c r="B152" s="3"/>
      <c r="C152" s="3"/>
      <c r="D152" s="3"/>
      <c r="E152" s="3"/>
      <c r="F152" s="3"/>
      <c r="G152" s="3"/>
      <c r="H152" s="5"/>
      <c r="I152" s="5"/>
      <c r="J152" s="5"/>
      <c r="K152" s="270"/>
    </row>
    <row r="153" spans="1:11" ht="15.75">
      <c r="A153" s="4"/>
      <c r="B153" s="3"/>
      <c r="C153" s="3"/>
      <c r="D153" s="3"/>
      <c r="E153" s="3"/>
      <c r="F153" s="3"/>
      <c r="G153" s="3"/>
      <c r="H153" s="5"/>
      <c r="I153" s="5"/>
      <c r="J153" s="5"/>
      <c r="K153" s="270"/>
    </row>
    <row r="154" spans="1:11" ht="15.75">
      <c r="A154" s="4"/>
      <c r="B154" s="3"/>
      <c r="C154" s="3"/>
      <c r="D154" s="3"/>
      <c r="E154" s="3"/>
      <c r="F154" s="3"/>
      <c r="G154" s="3"/>
      <c r="H154" s="5"/>
      <c r="I154" s="5"/>
      <c r="J154" s="5"/>
      <c r="K154" s="270"/>
    </row>
    <row r="155" spans="1:11" ht="15.75">
      <c r="A155" s="4"/>
      <c r="B155" s="3"/>
      <c r="C155" s="3"/>
      <c r="D155" s="3"/>
      <c r="E155" s="3"/>
      <c r="F155" s="3"/>
      <c r="G155" s="3"/>
      <c r="H155" s="5"/>
      <c r="I155" s="5"/>
      <c r="J155" s="5"/>
      <c r="K155" s="270"/>
    </row>
    <row r="156" spans="1:11" ht="15.75">
      <c r="A156" s="4"/>
      <c r="B156" s="3"/>
      <c r="C156" s="3"/>
      <c r="D156" s="3"/>
      <c r="E156" s="3"/>
      <c r="F156" s="3"/>
      <c r="G156" s="3"/>
      <c r="H156" s="5"/>
      <c r="I156" s="5"/>
      <c r="J156" s="5"/>
      <c r="K156" s="270"/>
    </row>
    <row r="157" spans="1:11" ht="15.75">
      <c r="A157" s="4"/>
      <c r="B157" s="3"/>
      <c r="C157" s="3"/>
      <c r="D157" s="3"/>
      <c r="E157" s="3"/>
      <c r="F157" s="3"/>
      <c r="G157" s="3"/>
      <c r="H157" s="5"/>
      <c r="I157" s="5"/>
      <c r="J157" s="5"/>
      <c r="K157" s="270"/>
    </row>
    <row r="158" spans="1:11" ht="15.75">
      <c r="A158" s="4"/>
      <c r="B158" s="3"/>
      <c r="C158" s="3"/>
      <c r="D158" s="3"/>
      <c r="E158" s="3"/>
      <c r="F158" s="3"/>
      <c r="G158" s="3"/>
      <c r="H158" s="5"/>
      <c r="I158" s="5"/>
      <c r="J158" s="5"/>
      <c r="K158" s="270"/>
    </row>
    <row r="159" spans="1:11" ht="15.75">
      <c r="A159" s="4"/>
      <c r="B159" s="3"/>
      <c r="C159" s="3"/>
      <c r="D159" s="3"/>
      <c r="E159" s="3"/>
      <c r="F159" s="3"/>
      <c r="G159" s="3"/>
      <c r="H159" s="5"/>
      <c r="I159" s="5"/>
      <c r="J159" s="5"/>
      <c r="K159" s="270"/>
    </row>
    <row r="160" spans="1:11" ht="15.75">
      <c r="A160" s="4"/>
      <c r="B160" s="3"/>
      <c r="C160" s="3"/>
      <c r="D160" s="3"/>
      <c r="E160" s="3"/>
      <c r="F160" s="3"/>
      <c r="G160" s="3"/>
      <c r="H160" s="5"/>
      <c r="I160" s="5"/>
      <c r="J160" s="5"/>
      <c r="K160" s="270"/>
    </row>
    <row r="161" spans="1:11" ht="15.75">
      <c r="A161" s="4"/>
      <c r="B161" s="3"/>
      <c r="C161" s="3"/>
      <c r="D161" s="3"/>
      <c r="E161" s="3"/>
      <c r="F161" s="3"/>
      <c r="G161" s="3"/>
      <c r="H161" s="5"/>
      <c r="I161" s="5"/>
      <c r="J161" s="5"/>
      <c r="K161" s="270"/>
    </row>
    <row r="162" spans="1:11" ht="15.75">
      <c r="A162" s="4"/>
      <c r="B162" s="3"/>
      <c r="C162" s="3"/>
      <c r="D162" s="3"/>
      <c r="E162" s="3"/>
      <c r="F162" s="3"/>
      <c r="G162" s="3"/>
      <c r="H162" s="5"/>
      <c r="I162" s="5"/>
      <c r="J162" s="5"/>
      <c r="K162" s="270"/>
    </row>
    <row r="163" spans="1:11" ht="15.75">
      <c r="A163" s="4"/>
      <c r="B163" s="3"/>
      <c r="C163" s="3"/>
      <c r="D163" s="3"/>
      <c r="E163" s="3"/>
      <c r="F163" s="3"/>
      <c r="G163" s="3"/>
      <c r="H163" s="5"/>
      <c r="I163" s="5"/>
      <c r="J163" s="5"/>
      <c r="K163" s="270"/>
    </row>
    <row r="164" spans="1:11" ht="15.75">
      <c r="A164" s="4"/>
      <c r="B164" s="3"/>
      <c r="C164" s="3"/>
      <c r="D164" s="3"/>
      <c r="E164" s="3"/>
      <c r="F164" s="3"/>
      <c r="G164" s="3"/>
      <c r="H164" s="5"/>
      <c r="I164" s="5"/>
      <c r="J164" s="5"/>
      <c r="K164" s="270"/>
    </row>
    <row r="165" spans="1:11" ht="15.75">
      <c r="A165" s="4"/>
      <c r="B165" s="3"/>
      <c r="C165" s="3"/>
      <c r="D165" s="3"/>
      <c r="E165" s="3"/>
      <c r="F165" s="3"/>
      <c r="G165" s="3"/>
      <c r="H165" s="5"/>
      <c r="I165" s="5"/>
      <c r="J165" s="5"/>
      <c r="K165" s="270"/>
    </row>
    <row r="166" spans="1:11" ht="15.75">
      <c r="A166" s="4"/>
      <c r="B166" s="3"/>
      <c r="C166" s="3"/>
      <c r="D166" s="3"/>
      <c r="E166" s="3"/>
      <c r="F166" s="3"/>
      <c r="G166" s="3"/>
      <c r="H166" s="5"/>
      <c r="I166" s="5"/>
      <c r="J166" s="5"/>
      <c r="K166" s="270"/>
    </row>
    <row r="167" spans="1:11" ht="15.75">
      <c r="A167" s="4"/>
      <c r="B167" s="3"/>
      <c r="C167" s="3"/>
      <c r="D167" s="3"/>
      <c r="E167" s="3"/>
      <c r="F167" s="3"/>
      <c r="G167" s="3"/>
      <c r="H167" s="5"/>
      <c r="I167" s="5"/>
      <c r="J167" s="5"/>
      <c r="K167" s="270"/>
    </row>
    <row r="168" spans="1:11" ht="15.75">
      <c r="A168" s="4"/>
      <c r="B168" s="3"/>
      <c r="C168" s="3"/>
      <c r="D168" s="3"/>
      <c r="E168" s="3"/>
      <c r="F168" s="3"/>
      <c r="G168" s="3"/>
      <c r="H168" s="5"/>
      <c r="I168" s="5"/>
      <c r="J168" s="5"/>
      <c r="K168" s="270"/>
    </row>
    <row r="169" spans="1:11" ht="15.75">
      <c r="A169" s="4"/>
      <c r="B169" s="3"/>
      <c r="C169" s="3"/>
      <c r="D169" s="3"/>
      <c r="E169" s="3"/>
      <c r="F169" s="3"/>
      <c r="G169" s="3"/>
      <c r="H169" s="5"/>
      <c r="I169" s="5"/>
      <c r="J169" s="5"/>
      <c r="K169" s="270"/>
    </row>
    <row r="170" spans="1:11" ht="15.75">
      <c r="A170" s="4"/>
      <c r="B170" s="3"/>
      <c r="C170" s="3"/>
      <c r="D170" s="3"/>
      <c r="E170" s="3"/>
      <c r="F170" s="3"/>
      <c r="G170" s="3"/>
      <c r="H170" s="5"/>
      <c r="I170" s="5"/>
      <c r="J170" s="5"/>
      <c r="K170" s="270"/>
    </row>
    <row r="171" spans="1:11" ht="15.75">
      <c r="A171" s="4"/>
      <c r="B171" s="3"/>
      <c r="C171" s="3"/>
      <c r="D171" s="3"/>
      <c r="E171" s="3"/>
      <c r="F171" s="3"/>
      <c r="G171" s="3"/>
      <c r="H171" s="5"/>
      <c r="I171" s="5"/>
      <c r="J171" s="5"/>
      <c r="K171" s="270"/>
    </row>
    <row r="172" spans="1:11" ht="15.75">
      <c r="A172" s="4"/>
      <c r="B172" s="3"/>
      <c r="C172" s="3"/>
      <c r="D172" s="3"/>
      <c r="E172" s="3"/>
      <c r="F172" s="3"/>
      <c r="G172" s="3"/>
      <c r="H172" s="5"/>
      <c r="I172" s="5"/>
      <c r="J172" s="5"/>
      <c r="K172" s="270"/>
    </row>
    <row r="173" spans="1:11" ht="15.75">
      <c r="A173" s="4"/>
      <c r="B173" s="3"/>
      <c r="C173" s="3"/>
      <c r="D173" s="3"/>
      <c r="E173" s="3"/>
      <c r="F173" s="3"/>
      <c r="G173" s="3"/>
      <c r="H173" s="5"/>
      <c r="I173" s="5"/>
      <c r="J173" s="5"/>
      <c r="K173" s="270"/>
    </row>
    <row r="174" spans="1:11" ht="15.75">
      <c r="A174" s="4"/>
      <c r="B174" s="3"/>
      <c r="C174" s="3"/>
      <c r="D174" s="3"/>
      <c r="E174" s="3"/>
      <c r="F174" s="3"/>
      <c r="G174" s="3"/>
      <c r="H174" s="5"/>
      <c r="I174" s="5"/>
      <c r="J174" s="5"/>
      <c r="K174" s="270"/>
    </row>
    <row r="175" spans="1:11" ht="15.75">
      <c r="A175" s="4"/>
      <c r="B175" s="3"/>
      <c r="C175" s="3"/>
      <c r="D175" s="3"/>
      <c r="E175" s="3"/>
      <c r="F175" s="3"/>
      <c r="G175" s="3"/>
      <c r="H175" s="5"/>
      <c r="I175" s="5"/>
      <c r="J175" s="5"/>
      <c r="K175" s="270"/>
    </row>
    <row r="176" spans="1:11" ht="15.75">
      <c r="A176" s="4"/>
      <c r="B176" s="3"/>
      <c r="C176" s="3"/>
      <c r="D176" s="3"/>
      <c r="E176" s="3"/>
      <c r="F176" s="3"/>
      <c r="G176" s="3"/>
      <c r="H176" s="5"/>
      <c r="I176" s="5"/>
      <c r="J176" s="5"/>
      <c r="K176" s="270"/>
    </row>
    <row r="177" spans="1:11" ht="15.75">
      <c r="A177" s="4"/>
      <c r="B177" s="3"/>
      <c r="C177" s="3"/>
      <c r="D177" s="3"/>
      <c r="E177" s="3"/>
      <c r="F177" s="3"/>
      <c r="G177" s="3"/>
      <c r="H177" s="5"/>
      <c r="I177" s="5"/>
      <c r="J177" s="5"/>
      <c r="K177" s="270"/>
    </row>
    <row r="178" spans="1:11" ht="15.75">
      <c r="A178" s="4"/>
      <c r="B178" s="3"/>
      <c r="C178" s="3"/>
      <c r="D178" s="3"/>
      <c r="E178" s="3"/>
      <c r="F178" s="3"/>
      <c r="G178" s="3"/>
      <c r="H178" s="5"/>
      <c r="I178" s="5"/>
      <c r="J178" s="5"/>
      <c r="K178" s="270"/>
    </row>
    <row r="179" spans="1:11" ht="15.75">
      <c r="A179" s="4"/>
      <c r="B179" s="3"/>
      <c r="C179" s="3"/>
      <c r="D179" s="3"/>
      <c r="E179" s="3"/>
      <c r="F179" s="3"/>
      <c r="G179" s="3"/>
      <c r="H179" s="5"/>
      <c r="I179" s="5"/>
      <c r="J179" s="5"/>
      <c r="K179" s="270"/>
    </row>
    <row r="180" spans="1:11" ht="15.75">
      <c r="A180" s="4"/>
      <c r="B180" s="3"/>
      <c r="C180" s="3"/>
      <c r="D180" s="3"/>
      <c r="E180" s="3"/>
      <c r="F180" s="3"/>
      <c r="G180" s="3"/>
      <c r="H180" s="5"/>
      <c r="I180" s="5"/>
      <c r="J180" s="5"/>
      <c r="K180" s="270"/>
    </row>
    <row r="181" spans="1:11" ht="15.75">
      <c r="A181" s="4"/>
      <c r="B181" s="3"/>
      <c r="C181" s="3"/>
      <c r="D181" s="3"/>
      <c r="E181" s="3"/>
      <c r="F181" s="3"/>
      <c r="G181" s="3"/>
      <c r="H181" s="5"/>
      <c r="I181" s="5"/>
      <c r="J181" s="5"/>
      <c r="K181" s="270"/>
    </row>
    <row r="182" spans="1:11" ht="15.75">
      <c r="A182" s="4"/>
      <c r="B182" s="3"/>
      <c r="C182" s="3"/>
      <c r="D182" s="3"/>
      <c r="E182" s="3"/>
      <c r="F182" s="3"/>
      <c r="G182" s="3"/>
      <c r="H182" s="5"/>
      <c r="I182" s="5"/>
      <c r="J182" s="5"/>
      <c r="K182" s="270"/>
    </row>
    <row r="183" spans="1:11" ht="15.75">
      <c r="A183" s="4"/>
      <c r="B183" s="3"/>
      <c r="C183" s="3"/>
      <c r="D183" s="3"/>
      <c r="E183" s="3"/>
      <c r="F183" s="3"/>
      <c r="G183" s="3"/>
      <c r="H183" s="5"/>
      <c r="I183" s="5"/>
      <c r="J183" s="5"/>
      <c r="K183" s="270"/>
    </row>
    <row r="184" spans="1:11" ht="15.75">
      <c r="A184" s="4"/>
      <c r="B184" s="3"/>
      <c r="C184" s="3"/>
      <c r="D184" s="3"/>
      <c r="E184" s="3"/>
      <c r="F184" s="3"/>
      <c r="G184" s="3"/>
      <c r="H184" s="5"/>
      <c r="I184" s="5"/>
      <c r="J184" s="5"/>
      <c r="K184" s="270"/>
    </row>
    <row r="185" spans="1:11" ht="15.75">
      <c r="A185" s="4"/>
      <c r="B185" s="3"/>
      <c r="C185" s="3"/>
      <c r="D185" s="3"/>
      <c r="E185" s="3"/>
      <c r="F185" s="3"/>
      <c r="G185" s="3"/>
      <c r="H185" s="5"/>
      <c r="I185" s="5"/>
      <c r="J185" s="5"/>
      <c r="K185" s="270"/>
    </row>
    <row r="186" spans="1:11" ht="15.75">
      <c r="A186" s="4"/>
      <c r="B186" s="3"/>
      <c r="C186" s="3"/>
      <c r="D186" s="3"/>
      <c r="E186" s="3"/>
      <c r="F186" s="3"/>
      <c r="G186" s="3"/>
      <c r="H186" s="5"/>
      <c r="I186" s="5"/>
      <c r="J186" s="5"/>
      <c r="K186" s="270"/>
    </row>
    <row r="187" spans="1:11" ht="15.75">
      <c r="A187" s="4"/>
      <c r="B187" s="3"/>
      <c r="C187" s="3"/>
      <c r="D187" s="3"/>
      <c r="E187" s="3"/>
      <c r="F187" s="3"/>
      <c r="G187" s="3"/>
      <c r="H187" s="5"/>
      <c r="I187" s="5"/>
      <c r="J187" s="5"/>
      <c r="K187" s="270"/>
    </row>
    <row r="188" spans="1:11" ht="15.75">
      <c r="A188" s="4"/>
      <c r="B188" s="3"/>
      <c r="C188" s="3"/>
      <c r="D188" s="3"/>
      <c r="E188" s="3"/>
      <c r="F188" s="3"/>
      <c r="G188" s="3"/>
      <c r="H188" s="5"/>
      <c r="I188" s="5"/>
      <c r="J188" s="5"/>
      <c r="K188" s="270"/>
    </row>
    <row r="189" spans="1:11" ht="15.75">
      <c r="A189" s="4"/>
      <c r="B189" s="3"/>
      <c r="C189" s="3"/>
      <c r="D189" s="3"/>
      <c r="E189" s="3"/>
      <c r="F189" s="3"/>
      <c r="G189" s="3"/>
      <c r="H189" s="5"/>
      <c r="I189" s="5"/>
      <c r="J189" s="5"/>
      <c r="K189" s="270"/>
    </row>
    <row r="190" spans="1:11" ht="15.75">
      <c r="A190" s="4"/>
      <c r="B190" s="3"/>
      <c r="C190" s="3"/>
      <c r="D190" s="3"/>
      <c r="E190" s="3"/>
      <c r="F190" s="3"/>
      <c r="G190" s="3"/>
      <c r="H190" s="5"/>
      <c r="I190" s="5"/>
      <c r="J190" s="5"/>
      <c r="K190" s="270"/>
    </row>
    <row r="191" spans="1:11" ht="15.75">
      <c r="A191" s="4"/>
      <c r="B191" s="3"/>
      <c r="C191" s="3"/>
      <c r="D191" s="3"/>
      <c r="E191" s="3"/>
      <c r="F191" s="3"/>
      <c r="G191" s="3"/>
      <c r="H191" s="5"/>
      <c r="I191" s="5"/>
      <c r="J191" s="5"/>
      <c r="K191" s="270"/>
    </row>
    <row r="192" spans="1:11" ht="15.75">
      <c r="A192" s="4"/>
      <c r="B192" s="3"/>
      <c r="C192" s="3"/>
      <c r="D192" s="3"/>
      <c r="E192" s="3"/>
      <c r="F192" s="3"/>
      <c r="G192" s="3"/>
      <c r="H192" s="5"/>
      <c r="I192" s="5"/>
      <c r="J192" s="5"/>
      <c r="K192" s="270"/>
    </row>
    <row r="193" spans="1:11" ht="15.75">
      <c r="A193" s="4"/>
      <c r="B193" s="3"/>
      <c r="C193" s="3"/>
      <c r="D193" s="3"/>
      <c r="E193" s="3"/>
      <c r="F193" s="3"/>
      <c r="G193" s="3"/>
      <c r="H193" s="5"/>
      <c r="I193" s="5"/>
      <c r="J193" s="5"/>
      <c r="K193" s="270"/>
    </row>
    <row r="194" spans="1:11" ht="15.75">
      <c r="A194" s="4"/>
      <c r="H194" s="176"/>
      <c r="I194" s="176"/>
      <c r="J194" s="176"/>
      <c r="K194" s="270"/>
    </row>
    <row r="195" spans="1:11" ht="15.75">
      <c r="A195" s="4"/>
      <c r="H195" s="176"/>
      <c r="I195" s="176"/>
      <c r="J195" s="176"/>
      <c r="K195" s="270"/>
    </row>
    <row r="196" spans="1:11" ht="15.75">
      <c r="A196" s="4"/>
      <c r="H196" s="176"/>
      <c r="I196" s="176"/>
      <c r="J196" s="176"/>
      <c r="K196" s="270"/>
    </row>
    <row r="197" spans="1:11" ht="15.75">
      <c r="A197" s="4"/>
      <c r="H197" s="176"/>
      <c r="I197" s="176"/>
      <c r="J197" s="176"/>
      <c r="K197" s="270"/>
    </row>
    <row r="198" spans="1:11" ht="15.75">
      <c r="A198" s="4"/>
      <c r="H198" s="176"/>
      <c r="I198" s="176"/>
      <c r="J198" s="176"/>
      <c r="K198" s="270"/>
    </row>
    <row r="199" spans="1:11" ht="15.75">
      <c r="A199" s="4"/>
      <c r="H199" s="176"/>
      <c r="I199" s="176"/>
      <c r="J199" s="176"/>
      <c r="K199" s="270"/>
    </row>
    <row r="200" spans="1:11" ht="15.75">
      <c r="A200" s="4"/>
      <c r="H200" s="176"/>
      <c r="I200" s="176"/>
      <c r="J200" s="176"/>
      <c r="K200" s="270"/>
    </row>
    <row r="201" spans="1:11" ht="15.75">
      <c r="A201" s="4"/>
      <c r="H201" s="176"/>
      <c r="I201" s="176"/>
      <c r="J201" s="176"/>
      <c r="K201" s="270"/>
    </row>
    <row r="202" spans="1:11" ht="15.75">
      <c r="A202" s="4"/>
      <c r="H202" s="176"/>
      <c r="I202" s="176"/>
      <c r="J202" s="176"/>
      <c r="K202" s="270"/>
    </row>
    <row r="203" spans="1:11" ht="15.75">
      <c r="A203" s="4"/>
      <c r="H203" s="176"/>
      <c r="I203" s="176"/>
      <c r="J203" s="176"/>
      <c r="K203" s="270"/>
    </row>
    <row r="204" spans="1:11" ht="15.75">
      <c r="A204" s="4"/>
      <c r="H204" s="176"/>
      <c r="I204" s="176"/>
      <c r="J204" s="176"/>
      <c r="K204" s="270"/>
    </row>
    <row r="205" spans="1:11" ht="15.75">
      <c r="A205" s="4"/>
      <c r="H205" s="176"/>
      <c r="I205" s="176"/>
      <c r="J205" s="176"/>
      <c r="K205" s="270"/>
    </row>
    <row r="206" spans="1:11" ht="15.75">
      <c r="A206" s="4"/>
      <c r="H206" s="176"/>
      <c r="I206" s="176"/>
      <c r="J206" s="176"/>
      <c r="K206" s="270"/>
    </row>
    <row r="207" spans="1:11" ht="15.75">
      <c r="A207" s="4"/>
      <c r="H207" s="176"/>
      <c r="I207" s="176"/>
      <c r="J207" s="176"/>
      <c r="K207" s="270"/>
    </row>
    <row r="208" spans="1:11" ht="15.75">
      <c r="A208" s="4"/>
      <c r="H208" s="176"/>
      <c r="I208" s="176"/>
      <c r="J208" s="176"/>
      <c r="K208" s="270"/>
    </row>
    <row r="209" spans="1:11" ht="15.75">
      <c r="A209" s="4"/>
      <c r="H209" s="176"/>
      <c r="I209" s="176"/>
      <c r="J209" s="176"/>
      <c r="K209" s="270"/>
    </row>
    <row r="210" spans="1:11" ht="15.75">
      <c r="A210" s="4"/>
      <c r="H210" s="176"/>
      <c r="I210" s="176"/>
      <c r="J210" s="176"/>
      <c r="K210" s="270"/>
    </row>
    <row r="211" spans="1:11" ht="15.75">
      <c r="A211" s="4"/>
      <c r="H211" s="176"/>
      <c r="I211" s="176"/>
      <c r="J211" s="176"/>
      <c r="K211" s="270"/>
    </row>
    <row r="212" spans="1:11" ht="15.75">
      <c r="A212" s="4"/>
      <c r="H212" s="176"/>
      <c r="I212" s="176"/>
      <c r="J212" s="176"/>
      <c r="K212" s="270"/>
    </row>
    <row r="213" spans="1:11" ht="15.75">
      <c r="A213" s="4"/>
      <c r="H213" s="176"/>
      <c r="I213" s="176"/>
      <c r="J213" s="176"/>
      <c r="K213" s="270"/>
    </row>
    <row r="214" spans="1:11" ht="15.75">
      <c r="A214" s="4"/>
      <c r="H214" s="176"/>
      <c r="I214" s="176"/>
      <c r="J214" s="176"/>
      <c r="K214" s="270"/>
    </row>
    <row r="215" spans="1:11" ht="15.75">
      <c r="A215" s="4"/>
      <c r="H215" s="176"/>
      <c r="I215" s="176"/>
      <c r="J215" s="176"/>
      <c r="K215" s="270"/>
    </row>
    <row r="216" spans="1:11" ht="15.75">
      <c r="A216" s="4"/>
      <c r="H216" s="176"/>
      <c r="I216" s="176"/>
      <c r="J216" s="176"/>
      <c r="K216" s="270"/>
    </row>
    <row r="217" spans="1:11" ht="15.75">
      <c r="A217" s="4"/>
      <c r="H217" s="176"/>
      <c r="I217" s="176"/>
      <c r="J217" s="176"/>
      <c r="K217" s="270"/>
    </row>
    <row r="218" spans="1:11" ht="15.75">
      <c r="A218" s="4"/>
      <c r="H218" s="176"/>
      <c r="I218" s="176"/>
      <c r="J218" s="176"/>
      <c r="K218" s="270"/>
    </row>
    <row r="219" spans="1:11" ht="15.75">
      <c r="A219" s="4"/>
      <c r="H219" s="176"/>
      <c r="I219" s="176"/>
      <c r="J219" s="176"/>
      <c r="K219" s="270"/>
    </row>
    <row r="220" spans="1:11" ht="15.75">
      <c r="A220" s="4"/>
      <c r="H220" s="176"/>
      <c r="I220" s="176"/>
      <c r="J220" s="176"/>
      <c r="K220" s="270"/>
    </row>
    <row r="221" spans="1:11" ht="15.75">
      <c r="A221" s="4"/>
      <c r="H221" s="176"/>
      <c r="I221" s="176"/>
      <c r="J221" s="176"/>
      <c r="K221" s="270"/>
    </row>
    <row r="222" spans="1:11" ht="15.75">
      <c r="A222" s="4"/>
      <c r="H222" s="176"/>
      <c r="I222" s="176"/>
      <c r="J222" s="176"/>
      <c r="K222" s="270"/>
    </row>
    <row r="223" spans="1:11" ht="15.75">
      <c r="A223" s="4"/>
      <c r="H223" s="176"/>
      <c r="I223" s="176"/>
      <c r="J223" s="176"/>
      <c r="K223" s="270"/>
    </row>
    <row r="224" spans="1:11" ht="15.75">
      <c r="A224" s="4"/>
      <c r="H224" s="176"/>
      <c r="I224" s="176"/>
      <c r="J224" s="176"/>
      <c r="K224" s="270"/>
    </row>
    <row r="225" spans="1:11" ht="15.75">
      <c r="A225" s="4"/>
      <c r="H225" s="176"/>
      <c r="I225" s="176"/>
      <c r="J225" s="176"/>
      <c r="K225" s="270"/>
    </row>
    <row r="226" spans="1:11" ht="15.75">
      <c r="A226" s="4"/>
      <c r="H226" s="176"/>
      <c r="I226" s="176"/>
      <c r="J226" s="176"/>
      <c r="K226" s="270"/>
    </row>
    <row r="227" spans="1:11" ht="15.75">
      <c r="A227" s="4"/>
      <c r="H227" s="176"/>
      <c r="I227" s="176"/>
      <c r="J227" s="176"/>
      <c r="K227" s="270"/>
    </row>
    <row r="228" spans="1:11" ht="15.75">
      <c r="A228" s="4"/>
      <c r="H228" s="176"/>
      <c r="I228" s="176"/>
      <c r="J228" s="176"/>
      <c r="K228" s="270"/>
    </row>
    <row r="229" spans="1:11" ht="15.75">
      <c r="A229" s="4"/>
      <c r="H229" s="176"/>
      <c r="I229" s="176"/>
      <c r="J229" s="176"/>
      <c r="K229" s="270"/>
    </row>
    <row r="230" spans="1:11" ht="15.75">
      <c r="A230" s="4"/>
      <c r="H230" s="176"/>
      <c r="I230" s="176"/>
      <c r="J230" s="176"/>
      <c r="K230" s="270"/>
    </row>
    <row r="231" spans="1:11" ht="15.75">
      <c r="A231" s="4"/>
      <c r="H231" s="176"/>
      <c r="I231" s="176"/>
      <c r="J231" s="176"/>
      <c r="K231" s="270"/>
    </row>
    <row r="232" spans="1:11" ht="15.75">
      <c r="A232" s="4"/>
      <c r="H232" s="176"/>
      <c r="I232" s="176"/>
      <c r="J232" s="176"/>
      <c r="K232" s="270"/>
    </row>
    <row r="233" spans="1:11" ht="15.75">
      <c r="A233" s="4"/>
      <c r="H233" s="176"/>
      <c r="I233" s="176"/>
      <c r="J233" s="176"/>
      <c r="K233" s="270"/>
    </row>
    <row r="234" spans="1:11" ht="15.75">
      <c r="A234" s="4"/>
      <c r="H234" s="176"/>
      <c r="I234" s="176"/>
      <c r="J234" s="176"/>
      <c r="K234" s="270"/>
    </row>
    <row r="235" spans="1:11" ht="15.75">
      <c r="A235" s="4"/>
      <c r="H235" s="176"/>
      <c r="I235" s="176"/>
      <c r="J235" s="176"/>
      <c r="K235" s="270"/>
    </row>
    <row r="236" spans="1:11" ht="15.75">
      <c r="A236" s="4"/>
      <c r="H236" s="176"/>
      <c r="I236" s="176"/>
      <c r="J236" s="176"/>
      <c r="K236" s="270"/>
    </row>
    <row r="237" spans="1:11" ht="15.75">
      <c r="A237" s="4"/>
      <c r="H237" s="176"/>
      <c r="I237" s="176"/>
      <c r="J237" s="176"/>
      <c r="K237" s="270"/>
    </row>
    <row r="238" spans="1:11" ht="15.75">
      <c r="A238" s="4"/>
      <c r="H238" s="176"/>
      <c r="I238" s="176"/>
      <c r="J238" s="176"/>
      <c r="K238" s="270"/>
    </row>
    <row r="239" spans="1:11" ht="15.75">
      <c r="A239" s="4"/>
      <c r="H239" s="176"/>
      <c r="I239" s="176"/>
      <c r="J239" s="176"/>
      <c r="K239" s="270"/>
    </row>
    <row r="240" spans="1:11" ht="15.75">
      <c r="A240" s="4"/>
      <c r="H240" s="176"/>
      <c r="I240" s="176"/>
      <c r="J240" s="176"/>
      <c r="K240" s="270"/>
    </row>
    <row r="241" spans="1:11" ht="15.75">
      <c r="A241" s="4"/>
      <c r="H241" s="176"/>
      <c r="I241" s="176"/>
      <c r="J241" s="176"/>
      <c r="K241" s="270"/>
    </row>
    <row r="242" spans="1:11" ht="15.75">
      <c r="A242" s="4"/>
      <c r="H242" s="176"/>
      <c r="I242" s="176"/>
      <c r="J242" s="176"/>
      <c r="K242" s="270"/>
    </row>
    <row r="243" spans="1:11" ht="15.75">
      <c r="A243" s="4"/>
      <c r="H243" s="176"/>
      <c r="I243" s="176"/>
      <c r="J243" s="176"/>
      <c r="K243" s="270"/>
    </row>
    <row r="244" spans="1:11" ht="15.75">
      <c r="A244" s="4"/>
      <c r="H244" s="176"/>
      <c r="I244" s="176"/>
      <c r="J244" s="176"/>
      <c r="K244" s="270"/>
    </row>
    <row r="245" spans="1:11" ht="15.75">
      <c r="A245" s="4"/>
      <c r="H245" s="176"/>
      <c r="I245" s="176"/>
      <c r="J245" s="176"/>
      <c r="K245" s="270"/>
    </row>
    <row r="246" spans="1:11" ht="15.75">
      <c r="A246" s="4"/>
      <c r="H246" s="176"/>
      <c r="I246" s="176"/>
      <c r="J246" s="176"/>
      <c r="K246" s="270"/>
    </row>
    <row r="247" spans="1:11" ht="15.75">
      <c r="A247" s="4"/>
      <c r="H247" s="176"/>
      <c r="I247" s="176"/>
      <c r="J247" s="176"/>
      <c r="K247" s="270"/>
    </row>
    <row r="248" spans="1:11" ht="15.75">
      <c r="A248" s="4"/>
      <c r="H248" s="176"/>
      <c r="I248" s="176"/>
      <c r="J248" s="176"/>
      <c r="K248" s="270"/>
    </row>
    <row r="249" spans="1:11" ht="15.75">
      <c r="A249" s="4"/>
      <c r="H249" s="176"/>
      <c r="I249" s="176"/>
      <c r="J249" s="176"/>
    </row>
    <row r="250" spans="1:11" ht="15.75">
      <c r="A250" s="4"/>
      <c r="H250" s="176"/>
      <c r="I250" s="176"/>
      <c r="J250" s="176"/>
    </row>
    <row r="251" spans="1:11" ht="15.75">
      <c r="A251" s="4"/>
      <c r="H251" s="176"/>
      <c r="I251" s="176"/>
      <c r="J251" s="176"/>
    </row>
    <row r="252" spans="1:11" ht="15.75">
      <c r="A252" s="4"/>
      <c r="H252" s="176"/>
      <c r="I252" s="176"/>
      <c r="J252" s="176"/>
    </row>
    <row r="253" spans="1:11" ht="15.75">
      <c r="A253" s="4"/>
      <c r="H253" s="176"/>
      <c r="I253" s="176"/>
      <c r="J253" s="176"/>
    </row>
    <row r="254" spans="1:11" ht="15.75">
      <c r="A254" s="4"/>
      <c r="H254" s="176"/>
      <c r="I254" s="176"/>
      <c r="J254" s="176"/>
    </row>
    <row r="255" spans="1:11" ht="15.75">
      <c r="A255" s="4"/>
      <c r="H255" s="176"/>
      <c r="I255" s="176"/>
      <c r="J255" s="176"/>
    </row>
    <row r="256" spans="1:11" ht="15.75">
      <c r="A256" s="4"/>
      <c r="H256" s="176"/>
      <c r="I256" s="176"/>
      <c r="J256" s="176"/>
    </row>
    <row r="257" spans="1:10" ht="15.75">
      <c r="A257" s="4"/>
      <c r="H257" s="176"/>
      <c r="I257" s="176"/>
      <c r="J257" s="176"/>
    </row>
    <row r="258" spans="1:10" ht="15.75">
      <c r="A258" s="4"/>
      <c r="H258" s="176"/>
      <c r="I258" s="176"/>
      <c r="J258" s="176"/>
    </row>
    <row r="259" spans="1:10" ht="15.75">
      <c r="A259" s="4"/>
      <c r="H259" s="176"/>
      <c r="I259" s="176"/>
      <c r="J259" s="176"/>
    </row>
    <row r="260" spans="1:10" ht="15.75">
      <c r="A260" s="4"/>
      <c r="H260" s="176"/>
      <c r="I260" s="176"/>
      <c r="J260" s="176"/>
    </row>
    <row r="261" spans="1:10" ht="15.75">
      <c r="A261" s="4"/>
      <c r="H261" s="176"/>
      <c r="I261" s="176"/>
      <c r="J261" s="176"/>
    </row>
    <row r="262" spans="1:10" ht="15.75">
      <c r="A262" s="4"/>
      <c r="H262" s="176"/>
      <c r="I262" s="176"/>
      <c r="J262" s="176"/>
    </row>
    <row r="263" spans="1:10" ht="15.75">
      <c r="A263" s="4"/>
      <c r="H263" s="176"/>
      <c r="I263" s="176"/>
      <c r="J263" s="176"/>
    </row>
    <row r="264" spans="1:10" ht="15.75">
      <c r="A264" s="4"/>
      <c r="H264" s="176"/>
      <c r="I264" s="176"/>
      <c r="J264" s="176"/>
    </row>
    <row r="265" spans="1:10" ht="15.75">
      <c r="A265" s="4"/>
      <c r="H265" s="176"/>
      <c r="I265" s="176"/>
      <c r="J265" s="176"/>
    </row>
    <row r="266" spans="1:10" ht="15.75">
      <c r="A266" s="4"/>
      <c r="H266" s="176"/>
      <c r="I266" s="176"/>
      <c r="J266" s="176"/>
    </row>
    <row r="267" spans="1:10" ht="15.75">
      <c r="A267" s="4"/>
      <c r="H267" s="176"/>
      <c r="I267" s="176"/>
      <c r="J267" s="176"/>
    </row>
    <row r="268" spans="1:10" ht="15.75">
      <c r="A268" s="4"/>
      <c r="H268" s="176"/>
      <c r="I268" s="176"/>
      <c r="J268" s="176"/>
    </row>
    <row r="269" spans="1:10" ht="15.75">
      <c r="A269" s="4"/>
      <c r="H269" s="176"/>
      <c r="I269" s="176"/>
      <c r="J269" s="176"/>
    </row>
    <row r="270" spans="1:10" ht="15.75">
      <c r="A270" s="4"/>
      <c r="H270" s="176"/>
      <c r="I270" s="176"/>
      <c r="J270" s="176"/>
    </row>
    <row r="271" spans="1:10" ht="15.75">
      <c r="A271" s="4"/>
      <c r="H271" s="176"/>
      <c r="I271" s="176"/>
      <c r="J271" s="176"/>
    </row>
    <row r="272" spans="1:10" ht="15.75">
      <c r="A272" s="4"/>
      <c r="H272" s="176"/>
      <c r="I272" s="176"/>
      <c r="J272" s="176"/>
    </row>
    <row r="273" spans="1:10" ht="15.75">
      <c r="A273" s="4"/>
      <c r="H273" s="176"/>
      <c r="I273" s="176"/>
      <c r="J273" s="176"/>
    </row>
    <row r="274" spans="1:10" ht="15.75">
      <c r="A274" s="4"/>
      <c r="H274" s="176"/>
      <c r="I274" s="176"/>
      <c r="J274" s="176"/>
    </row>
    <row r="275" spans="1:10" ht="15.75">
      <c r="A275" s="4"/>
      <c r="H275" s="176"/>
      <c r="I275" s="176"/>
      <c r="J275" s="176"/>
    </row>
    <row r="276" spans="1:10" ht="15.75">
      <c r="A276" s="4"/>
      <c r="H276" s="176"/>
      <c r="I276" s="176"/>
      <c r="J276" s="176"/>
    </row>
    <row r="277" spans="1:10" ht="15.75">
      <c r="A277" s="4"/>
      <c r="H277" s="176"/>
      <c r="I277" s="176"/>
      <c r="J277" s="176"/>
    </row>
    <row r="278" spans="1:10" ht="15.75">
      <c r="A278" s="4"/>
      <c r="H278" s="176"/>
      <c r="I278" s="176"/>
      <c r="J278" s="176"/>
    </row>
    <row r="279" spans="1:10" ht="15.75">
      <c r="A279" s="4"/>
      <c r="H279" s="176"/>
      <c r="I279" s="176"/>
      <c r="J279" s="176"/>
    </row>
    <row r="280" spans="1:10" ht="15.75">
      <c r="A280" s="4"/>
      <c r="H280" s="176"/>
      <c r="I280" s="176"/>
      <c r="J280" s="176"/>
    </row>
    <row r="281" spans="1:10" ht="15.75">
      <c r="A281" s="4"/>
      <c r="H281" s="176"/>
      <c r="I281" s="176"/>
      <c r="J281" s="176"/>
    </row>
    <row r="282" spans="1:10" ht="15.75">
      <c r="A282" s="4"/>
      <c r="H282" s="176"/>
      <c r="I282" s="176"/>
      <c r="J282" s="176"/>
    </row>
    <row r="283" spans="1:10" ht="15.75">
      <c r="A283" s="4"/>
      <c r="H283" s="176"/>
      <c r="I283" s="176"/>
      <c r="J283" s="176"/>
    </row>
    <row r="284" spans="1:10" ht="15.75">
      <c r="A284" s="4"/>
      <c r="H284" s="176"/>
      <c r="I284" s="176"/>
      <c r="J284" s="176"/>
    </row>
    <row r="285" spans="1:10" ht="15.75">
      <c r="A285" s="4"/>
      <c r="H285" s="176"/>
      <c r="I285" s="176"/>
      <c r="J285" s="176"/>
    </row>
    <row r="286" spans="1:10" ht="15.75">
      <c r="A286" s="4"/>
      <c r="H286" s="176"/>
      <c r="I286" s="176"/>
      <c r="J286" s="176"/>
    </row>
    <row r="287" spans="1:10" ht="15.75">
      <c r="A287" s="4"/>
      <c r="H287" s="176"/>
      <c r="I287" s="176"/>
      <c r="J287" s="176"/>
    </row>
    <row r="288" spans="1:10" ht="15.75">
      <c r="A288" s="4"/>
      <c r="H288" s="176"/>
      <c r="I288" s="176"/>
      <c r="J288" s="176"/>
    </row>
    <row r="289" spans="1:10" ht="15.75">
      <c r="A289" s="4"/>
      <c r="H289" s="176"/>
      <c r="I289" s="176"/>
      <c r="J289" s="176"/>
    </row>
    <row r="290" spans="1:10" ht="15.75">
      <c r="A290" s="4"/>
      <c r="H290" s="176"/>
      <c r="I290" s="176"/>
      <c r="J290" s="176"/>
    </row>
    <row r="291" spans="1:10" ht="15.75">
      <c r="A291" s="4"/>
      <c r="H291" s="176"/>
      <c r="I291" s="176"/>
      <c r="J291" s="176"/>
    </row>
    <row r="292" spans="1:10" ht="15.75">
      <c r="A292" s="4"/>
      <c r="H292" s="176"/>
      <c r="I292" s="176"/>
      <c r="J292" s="176"/>
    </row>
    <row r="293" spans="1:10" ht="15.75">
      <c r="A293" s="4"/>
      <c r="H293" s="176"/>
      <c r="I293" s="176"/>
      <c r="J293" s="176"/>
    </row>
    <row r="294" spans="1:10" ht="15.75">
      <c r="A294" s="4"/>
      <c r="H294" s="176"/>
      <c r="I294" s="176"/>
      <c r="J294" s="176"/>
    </row>
    <row r="295" spans="1:10" ht="15.75">
      <c r="A295" s="4"/>
      <c r="H295" s="176"/>
      <c r="I295" s="176"/>
      <c r="J295" s="176"/>
    </row>
    <row r="296" spans="1:10" ht="15.75">
      <c r="A296" s="4"/>
      <c r="H296" s="176"/>
      <c r="I296" s="176"/>
      <c r="J296" s="176"/>
    </row>
    <row r="297" spans="1:10" ht="15.75">
      <c r="A297" s="4"/>
      <c r="H297" s="176"/>
      <c r="I297" s="176"/>
      <c r="J297" s="176"/>
    </row>
    <row r="298" spans="1:10" ht="15.75">
      <c r="A298" s="4"/>
      <c r="H298" s="176"/>
      <c r="I298" s="176"/>
      <c r="J298" s="176"/>
    </row>
    <row r="299" spans="1:10" ht="15.75">
      <c r="A299" s="4"/>
      <c r="H299" s="176"/>
      <c r="I299" s="176"/>
      <c r="J299" s="176"/>
    </row>
    <row r="300" spans="1:10" ht="15.75">
      <c r="A300" s="4"/>
      <c r="H300" s="176"/>
      <c r="I300" s="176"/>
      <c r="J300" s="176"/>
    </row>
    <row r="301" spans="1:10" ht="15.75">
      <c r="A301" s="4"/>
      <c r="H301" s="176"/>
      <c r="I301" s="176"/>
      <c r="J301" s="176"/>
    </row>
    <row r="302" spans="1:10" ht="15.75">
      <c r="A302" s="4"/>
      <c r="H302" s="176"/>
      <c r="I302" s="176"/>
      <c r="J302" s="176"/>
    </row>
    <row r="303" spans="1:10" ht="15.75">
      <c r="A303" s="4"/>
      <c r="H303" s="176"/>
      <c r="I303" s="176"/>
      <c r="J303" s="176"/>
    </row>
    <row r="304" spans="1:10" ht="15.75">
      <c r="A304" s="4"/>
      <c r="H304" s="176"/>
      <c r="I304" s="176"/>
      <c r="J304" s="176"/>
    </row>
    <row r="305" spans="1:10" ht="15.75">
      <c r="A305" s="4"/>
      <c r="H305" s="176"/>
      <c r="I305" s="176"/>
      <c r="J305" s="176"/>
    </row>
    <row r="306" spans="1:10" ht="15.75">
      <c r="A306" s="4"/>
      <c r="H306" s="176"/>
      <c r="I306" s="176"/>
      <c r="J306" s="176"/>
    </row>
    <row r="307" spans="1:10" ht="15.75">
      <c r="A307" s="4"/>
      <c r="H307" s="176"/>
      <c r="I307" s="176"/>
      <c r="J307" s="176"/>
    </row>
    <row r="308" spans="1:10" ht="15.75">
      <c r="A308" s="4"/>
      <c r="H308" s="176"/>
      <c r="I308" s="176"/>
      <c r="J308" s="176"/>
    </row>
    <row r="309" spans="1:10" ht="15.75">
      <c r="A309" s="4"/>
      <c r="H309" s="176"/>
      <c r="I309" s="176"/>
      <c r="J309" s="176"/>
    </row>
    <row r="310" spans="1:10" ht="15.75">
      <c r="A310" s="4"/>
      <c r="H310" s="176"/>
      <c r="I310" s="176"/>
      <c r="J310" s="176"/>
    </row>
    <row r="311" spans="1:10" ht="15.75">
      <c r="A311" s="4"/>
      <c r="H311" s="176"/>
      <c r="I311" s="176"/>
      <c r="J311" s="176"/>
    </row>
    <row r="312" spans="1:10" ht="15.75">
      <c r="A312" s="4"/>
      <c r="H312" s="176"/>
      <c r="I312" s="176"/>
      <c r="J312" s="176"/>
    </row>
    <row r="313" spans="1:10" ht="15.75">
      <c r="A313" s="4"/>
      <c r="H313" s="176"/>
      <c r="I313" s="176"/>
      <c r="J313" s="176"/>
    </row>
    <row r="314" spans="1:10" ht="15.75">
      <c r="A314" s="4"/>
      <c r="H314" s="176"/>
      <c r="I314" s="176"/>
      <c r="J314" s="176"/>
    </row>
    <row r="315" spans="1:10">
      <c r="H315" s="176"/>
      <c r="I315" s="176"/>
      <c r="J315" s="176"/>
    </row>
    <row r="316" spans="1:10">
      <c r="H316" s="176"/>
      <c r="I316" s="176"/>
      <c r="J316" s="176"/>
    </row>
    <row r="317" spans="1:10">
      <c r="H317" s="176"/>
      <c r="I317" s="176"/>
      <c r="J317" s="176"/>
    </row>
    <row r="318" spans="1:10">
      <c r="H318" s="176"/>
      <c r="I318" s="176"/>
      <c r="J318" s="176"/>
    </row>
    <row r="319" spans="1:10">
      <c r="H319" s="176"/>
      <c r="I319" s="176"/>
      <c r="J319" s="176"/>
    </row>
    <row r="320" spans="1:10">
      <c r="H320" s="176"/>
      <c r="I320" s="176"/>
      <c r="J320" s="176"/>
    </row>
    <row r="321" spans="8:10">
      <c r="H321" s="176"/>
      <c r="I321" s="176"/>
      <c r="J321" s="176"/>
    </row>
    <row r="322" spans="8:10">
      <c r="H322" s="176"/>
      <c r="I322" s="176"/>
      <c r="J322" s="176"/>
    </row>
    <row r="323" spans="8:10">
      <c r="H323" s="176"/>
      <c r="I323" s="176"/>
      <c r="J323" s="176"/>
    </row>
    <row r="324" spans="8:10">
      <c r="H324" s="176"/>
      <c r="I324" s="176"/>
      <c r="J324" s="176"/>
    </row>
    <row r="325" spans="8:10">
      <c r="H325" s="176"/>
      <c r="I325" s="176"/>
      <c r="J325" s="176"/>
    </row>
    <row r="326" spans="8:10">
      <c r="H326" s="176"/>
      <c r="I326" s="176"/>
      <c r="J326" s="176"/>
    </row>
    <row r="327" spans="8:10">
      <c r="H327" s="176"/>
      <c r="I327" s="176"/>
      <c r="J327" s="176"/>
    </row>
    <row r="328" spans="8:10">
      <c r="H328" s="176"/>
      <c r="I328" s="176"/>
      <c r="J328" s="176"/>
    </row>
    <row r="329" spans="8:10">
      <c r="H329" s="176"/>
      <c r="I329" s="176"/>
      <c r="J329" s="176"/>
    </row>
    <row r="330" spans="8:10">
      <c r="H330" s="176"/>
      <c r="I330" s="176"/>
      <c r="J330" s="176"/>
    </row>
    <row r="331" spans="8:10">
      <c r="H331" s="176"/>
      <c r="I331" s="176"/>
      <c r="J331" s="176"/>
    </row>
    <row r="332" spans="8:10">
      <c r="H332" s="176"/>
      <c r="I332" s="176"/>
      <c r="J332" s="176"/>
    </row>
    <row r="333" spans="8:10">
      <c r="H333" s="176"/>
      <c r="I333" s="176"/>
      <c r="J333" s="176"/>
    </row>
    <row r="334" spans="8:10">
      <c r="H334" s="176"/>
      <c r="I334" s="176"/>
      <c r="J334" s="176"/>
    </row>
    <row r="335" spans="8:10">
      <c r="H335" s="176"/>
      <c r="I335" s="176"/>
      <c r="J335" s="176"/>
    </row>
    <row r="336" spans="8:10">
      <c r="H336" s="176"/>
      <c r="I336" s="176"/>
      <c r="J336" s="176"/>
    </row>
    <row r="337" spans="8:10">
      <c r="H337" s="176"/>
      <c r="I337" s="176"/>
      <c r="J337" s="176"/>
    </row>
    <row r="338" spans="8:10">
      <c r="H338" s="176"/>
      <c r="I338" s="176"/>
      <c r="J338" s="176"/>
    </row>
    <row r="339" spans="8:10">
      <c r="H339" s="176"/>
      <c r="I339" s="176"/>
      <c r="J339" s="176"/>
    </row>
    <row r="340" spans="8:10">
      <c r="H340" s="176"/>
      <c r="I340" s="176"/>
      <c r="J340" s="176"/>
    </row>
    <row r="341" spans="8:10">
      <c r="H341" s="176"/>
      <c r="I341" s="176"/>
      <c r="J341" s="176"/>
    </row>
    <row r="342" spans="8:10">
      <c r="H342" s="176"/>
      <c r="I342" s="176"/>
      <c r="J342" s="176"/>
    </row>
    <row r="343" spans="8:10">
      <c r="H343" s="176"/>
      <c r="I343" s="176"/>
      <c r="J343" s="176"/>
    </row>
    <row r="344" spans="8:10">
      <c r="H344" s="176"/>
      <c r="I344" s="176"/>
      <c r="J344" s="176"/>
    </row>
    <row r="345" spans="8:10">
      <c r="H345" s="176"/>
      <c r="I345" s="176"/>
      <c r="J345" s="176"/>
    </row>
    <row r="346" spans="8:10">
      <c r="H346" s="176"/>
      <c r="I346" s="176"/>
      <c r="J346" s="176"/>
    </row>
    <row r="347" spans="8:10">
      <c r="H347" s="176"/>
      <c r="I347" s="176"/>
      <c r="J347" s="176"/>
    </row>
    <row r="348" spans="8:10">
      <c r="H348" s="176"/>
      <c r="I348" s="176"/>
      <c r="J348" s="176"/>
    </row>
    <row r="349" spans="8:10">
      <c r="H349" s="176"/>
      <c r="I349" s="176"/>
      <c r="J349" s="176"/>
    </row>
    <row r="350" spans="8:10">
      <c r="H350" s="176"/>
      <c r="I350" s="176"/>
      <c r="J350" s="176"/>
    </row>
    <row r="351" spans="8:10">
      <c r="H351" s="176"/>
      <c r="I351" s="176"/>
      <c r="J351" s="176"/>
    </row>
    <row r="352" spans="8:10">
      <c r="H352" s="176"/>
      <c r="I352" s="176"/>
      <c r="J352" s="176"/>
    </row>
    <row r="353" spans="8:10">
      <c r="H353" s="176"/>
      <c r="I353" s="176"/>
      <c r="J353" s="176"/>
    </row>
    <row r="354" spans="8:10">
      <c r="H354" s="176"/>
      <c r="I354" s="176"/>
      <c r="J354" s="176"/>
    </row>
    <row r="355" spans="8:10">
      <c r="H355" s="176"/>
      <c r="I355" s="176"/>
      <c r="J355" s="176"/>
    </row>
    <row r="356" spans="8:10">
      <c r="H356" s="176"/>
      <c r="I356" s="176"/>
      <c r="J356" s="176"/>
    </row>
    <row r="357" spans="8:10">
      <c r="H357" s="176"/>
      <c r="I357" s="176"/>
      <c r="J357" s="176"/>
    </row>
    <row r="358" spans="8:10">
      <c r="H358" s="176"/>
      <c r="I358" s="176"/>
      <c r="J358" s="176"/>
    </row>
    <row r="359" spans="8:10">
      <c r="H359" s="176"/>
      <c r="I359" s="176"/>
      <c r="J359" s="176"/>
    </row>
    <row r="360" spans="8:10">
      <c r="H360" s="176"/>
      <c r="I360" s="176"/>
      <c r="J360" s="176"/>
    </row>
    <row r="361" spans="8:10">
      <c r="H361" s="176"/>
      <c r="I361" s="176"/>
      <c r="J361" s="176"/>
    </row>
    <row r="362" spans="8:10">
      <c r="H362" s="176"/>
      <c r="I362" s="176"/>
      <c r="J362" s="176"/>
    </row>
    <row r="363" spans="8:10">
      <c r="H363" s="176"/>
      <c r="I363" s="176"/>
      <c r="J363" s="176"/>
    </row>
    <row r="364" spans="8:10">
      <c r="H364" s="176"/>
      <c r="I364" s="176"/>
      <c r="J364" s="176"/>
    </row>
    <row r="365" spans="8:10">
      <c r="H365" s="176"/>
      <c r="I365" s="176"/>
      <c r="J365" s="176"/>
    </row>
    <row r="366" spans="8:10">
      <c r="H366" s="176"/>
      <c r="I366" s="176"/>
      <c r="J366" s="176"/>
    </row>
    <row r="367" spans="8:10">
      <c r="H367" s="176"/>
      <c r="I367" s="176"/>
      <c r="J367" s="176"/>
    </row>
    <row r="368" spans="8:10">
      <c r="H368" s="176"/>
      <c r="I368" s="176"/>
      <c r="J368" s="176"/>
    </row>
    <row r="369" spans="8:10">
      <c r="H369" s="176"/>
      <c r="I369" s="176"/>
      <c r="J369" s="176"/>
    </row>
    <row r="370" spans="8:10">
      <c r="H370" s="176"/>
      <c r="I370" s="176"/>
      <c r="J370" s="176"/>
    </row>
    <row r="371" spans="8:10">
      <c r="H371" s="176"/>
      <c r="I371" s="176"/>
      <c r="J371" s="176"/>
    </row>
    <row r="372" spans="8:10">
      <c r="H372" s="176"/>
      <c r="I372" s="176"/>
      <c r="J372" s="176"/>
    </row>
    <row r="373" spans="8:10">
      <c r="H373" s="176"/>
      <c r="I373" s="176"/>
      <c r="J373" s="176"/>
    </row>
    <row r="374" spans="8:10">
      <c r="H374" s="176"/>
      <c r="I374" s="176"/>
      <c r="J374" s="176"/>
    </row>
    <row r="375" spans="8:10">
      <c r="H375" s="176"/>
      <c r="I375" s="176"/>
      <c r="J375" s="176"/>
    </row>
    <row r="376" spans="8:10">
      <c r="H376" s="176"/>
      <c r="I376" s="176"/>
      <c r="J376" s="176"/>
    </row>
    <row r="377" spans="8:10">
      <c r="H377" s="176"/>
      <c r="I377" s="176"/>
      <c r="J377" s="176"/>
    </row>
    <row r="378" spans="8:10">
      <c r="H378" s="176"/>
      <c r="I378" s="176"/>
      <c r="J378" s="176"/>
    </row>
    <row r="379" spans="8:10">
      <c r="H379" s="176"/>
      <c r="I379" s="176"/>
      <c r="J379" s="176"/>
    </row>
    <row r="380" spans="8:10">
      <c r="H380" s="176"/>
      <c r="I380" s="176"/>
      <c r="J380" s="176"/>
    </row>
    <row r="381" spans="8:10">
      <c r="H381" s="176"/>
      <c r="I381" s="176"/>
      <c r="J381" s="176"/>
    </row>
    <row r="382" spans="8:10">
      <c r="H382" s="176"/>
      <c r="I382" s="176"/>
      <c r="J382" s="176"/>
    </row>
    <row r="383" spans="8:10">
      <c r="H383" s="176"/>
      <c r="I383" s="176"/>
      <c r="J383" s="176"/>
    </row>
    <row r="384" spans="8:10">
      <c r="H384" s="176"/>
      <c r="I384" s="176"/>
      <c r="J384" s="176"/>
    </row>
    <row r="385" spans="8:10">
      <c r="H385" s="176"/>
      <c r="I385" s="176"/>
      <c r="J385" s="176"/>
    </row>
    <row r="386" spans="8:10">
      <c r="H386" s="176"/>
      <c r="I386" s="176"/>
      <c r="J386" s="176"/>
    </row>
    <row r="387" spans="8:10">
      <c r="H387" s="176"/>
      <c r="I387" s="176"/>
      <c r="J387" s="176"/>
    </row>
    <row r="388" spans="8:10">
      <c r="H388" s="176"/>
      <c r="I388" s="176"/>
      <c r="J388" s="176"/>
    </row>
    <row r="389" spans="8:10">
      <c r="H389" s="176"/>
      <c r="I389" s="176"/>
      <c r="J389" s="176"/>
    </row>
    <row r="390" spans="8:10">
      <c r="H390" s="176"/>
      <c r="I390" s="176"/>
      <c r="J390" s="176"/>
    </row>
    <row r="391" spans="8:10">
      <c r="H391" s="176"/>
      <c r="I391" s="176"/>
      <c r="J391" s="176"/>
    </row>
    <row r="392" spans="8:10">
      <c r="H392" s="176"/>
      <c r="I392" s="176"/>
      <c r="J392" s="176"/>
    </row>
    <row r="393" spans="8:10">
      <c r="H393" s="176"/>
      <c r="I393" s="176"/>
      <c r="J393" s="176"/>
    </row>
    <row r="394" spans="8:10">
      <c r="H394" s="176"/>
      <c r="I394" s="176"/>
      <c r="J394" s="176"/>
    </row>
    <row r="395" spans="8:10">
      <c r="H395" s="176"/>
      <c r="I395" s="176"/>
      <c r="J395" s="176"/>
    </row>
    <row r="396" spans="8:10">
      <c r="H396" s="176"/>
      <c r="I396" s="176"/>
      <c r="J396" s="176"/>
    </row>
    <row r="397" spans="8:10">
      <c r="H397" s="176"/>
      <c r="I397" s="176"/>
      <c r="J397" s="176"/>
    </row>
    <row r="398" spans="8:10">
      <c r="H398" s="176"/>
      <c r="I398" s="176"/>
      <c r="J398" s="176"/>
    </row>
    <row r="399" spans="8:10">
      <c r="H399" s="176"/>
      <c r="I399" s="176"/>
      <c r="J399" s="176"/>
    </row>
    <row r="400" spans="8:10">
      <c r="H400" s="176"/>
      <c r="I400" s="176"/>
      <c r="J400" s="176"/>
    </row>
    <row r="401" spans="8:10">
      <c r="H401" s="176"/>
      <c r="I401" s="176"/>
      <c r="J401" s="176"/>
    </row>
    <row r="402" spans="8:10">
      <c r="H402" s="176"/>
      <c r="I402" s="176"/>
      <c r="J402" s="176"/>
    </row>
    <row r="403" spans="8:10">
      <c r="H403" s="176"/>
      <c r="I403" s="176"/>
      <c r="J403" s="176"/>
    </row>
    <row r="404" spans="8:10">
      <c r="H404" s="176"/>
      <c r="I404" s="176"/>
      <c r="J404" s="176"/>
    </row>
    <row r="405" spans="8:10">
      <c r="H405" s="176"/>
      <c r="I405" s="176"/>
      <c r="J405" s="176"/>
    </row>
    <row r="406" spans="8:10">
      <c r="H406" s="176"/>
      <c r="I406" s="176"/>
      <c r="J406" s="176"/>
    </row>
    <row r="407" spans="8:10">
      <c r="H407" s="176"/>
      <c r="I407" s="176"/>
      <c r="J407" s="176"/>
    </row>
    <row r="408" spans="8:10">
      <c r="H408" s="176"/>
      <c r="I408" s="176"/>
      <c r="J408" s="176"/>
    </row>
    <row r="409" spans="8:10">
      <c r="H409" s="176"/>
      <c r="I409" s="176"/>
      <c r="J409" s="176"/>
    </row>
    <row r="410" spans="8:10">
      <c r="H410" s="176"/>
      <c r="I410" s="176"/>
      <c r="J410" s="176"/>
    </row>
    <row r="411" spans="8:10">
      <c r="H411" s="176"/>
      <c r="I411" s="176"/>
      <c r="J411" s="176"/>
    </row>
    <row r="412" spans="8:10">
      <c r="H412" s="176"/>
      <c r="I412" s="176"/>
      <c r="J412" s="176"/>
    </row>
    <row r="413" spans="8:10">
      <c r="H413" s="176"/>
      <c r="I413" s="176"/>
      <c r="J413" s="176"/>
    </row>
    <row r="414" spans="8:10">
      <c r="H414" s="176"/>
      <c r="I414" s="176"/>
      <c r="J414" s="176"/>
    </row>
    <row r="415" spans="8:10">
      <c r="H415" s="176"/>
      <c r="I415" s="176"/>
      <c r="J415" s="176"/>
    </row>
    <row r="416" spans="8:10">
      <c r="H416" s="176"/>
      <c r="I416" s="176"/>
      <c r="J416" s="176"/>
    </row>
    <row r="417" spans="8:10">
      <c r="H417" s="176"/>
      <c r="I417" s="176"/>
      <c r="J417" s="176"/>
    </row>
    <row r="418" spans="8:10">
      <c r="H418" s="176"/>
      <c r="I418" s="176"/>
      <c r="J418" s="176"/>
    </row>
    <row r="419" spans="8:10">
      <c r="H419" s="176"/>
      <c r="I419" s="176"/>
      <c r="J419" s="176"/>
    </row>
    <row r="420" spans="8:10">
      <c r="H420" s="176"/>
      <c r="I420" s="176"/>
      <c r="J420" s="176"/>
    </row>
    <row r="421" spans="8:10">
      <c r="H421" s="176"/>
      <c r="I421" s="176"/>
      <c r="J421" s="176"/>
    </row>
    <row r="422" spans="8:10">
      <c r="H422" s="176"/>
      <c r="I422" s="176"/>
      <c r="J422" s="176"/>
    </row>
    <row r="423" spans="8:10">
      <c r="H423" s="176"/>
      <c r="I423" s="176"/>
      <c r="J423" s="176"/>
    </row>
    <row r="424" spans="8:10">
      <c r="H424" s="176"/>
      <c r="I424" s="176"/>
      <c r="J424" s="176"/>
    </row>
    <row r="425" spans="8:10">
      <c r="H425" s="176"/>
      <c r="I425" s="176"/>
      <c r="J425" s="176"/>
    </row>
    <row r="426" spans="8:10">
      <c r="H426" s="176"/>
      <c r="I426" s="176"/>
      <c r="J426" s="176"/>
    </row>
    <row r="427" spans="8:10">
      <c r="H427" s="176"/>
      <c r="I427" s="176"/>
      <c r="J427" s="176"/>
    </row>
    <row r="428" spans="8:10">
      <c r="H428" s="176"/>
      <c r="I428" s="176"/>
      <c r="J428" s="176"/>
    </row>
    <row r="429" spans="8:10">
      <c r="H429" s="176"/>
      <c r="I429" s="176"/>
      <c r="J429" s="176"/>
    </row>
    <row r="430" spans="8:10">
      <c r="H430" s="176"/>
      <c r="I430" s="176"/>
      <c r="J430" s="176"/>
    </row>
    <row r="431" spans="8:10">
      <c r="H431" s="176"/>
      <c r="I431" s="176"/>
      <c r="J431" s="176"/>
    </row>
    <row r="432" spans="8:10">
      <c r="H432" s="176"/>
      <c r="I432" s="176"/>
      <c r="J432" s="176"/>
    </row>
    <row r="433" spans="8:10">
      <c r="H433" s="176"/>
      <c r="I433" s="176"/>
      <c r="J433" s="176"/>
    </row>
    <row r="434" spans="8:10">
      <c r="H434" s="176"/>
      <c r="I434" s="176"/>
      <c r="J434" s="176"/>
    </row>
    <row r="435" spans="8:10">
      <c r="H435" s="176"/>
      <c r="I435" s="176"/>
      <c r="J435" s="176"/>
    </row>
    <row r="436" spans="8:10">
      <c r="H436" s="176"/>
      <c r="I436" s="176"/>
      <c r="J436" s="176"/>
    </row>
    <row r="437" spans="8:10">
      <c r="H437" s="176"/>
      <c r="I437" s="176"/>
      <c r="J437" s="176"/>
    </row>
    <row r="438" spans="8:10">
      <c r="H438" s="176"/>
      <c r="I438" s="176"/>
      <c r="J438" s="176"/>
    </row>
    <row r="439" spans="8:10">
      <c r="H439" s="176"/>
      <c r="I439" s="176"/>
      <c r="J439" s="176"/>
    </row>
    <row r="440" spans="8:10">
      <c r="H440" s="176"/>
      <c r="I440" s="176"/>
      <c r="J440" s="176"/>
    </row>
    <row r="441" spans="8:10">
      <c r="H441" s="176"/>
      <c r="I441" s="176"/>
      <c r="J441" s="176"/>
    </row>
    <row r="442" spans="8:10">
      <c r="H442" s="176"/>
      <c r="I442" s="176"/>
      <c r="J442" s="176"/>
    </row>
    <row r="443" spans="8:10">
      <c r="H443" s="176"/>
      <c r="I443" s="176"/>
      <c r="J443" s="176"/>
    </row>
    <row r="444" spans="8:10">
      <c r="H444" s="176"/>
      <c r="I444" s="176"/>
      <c r="J444" s="176"/>
    </row>
    <row r="445" spans="8:10">
      <c r="H445" s="176"/>
      <c r="I445" s="176"/>
      <c r="J445" s="176"/>
    </row>
    <row r="446" spans="8:10">
      <c r="H446" s="176"/>
      <c r="I446" s="176"/>
      <c r="J446" s="176"/>
    </row>
    <row r="447" spans="8:10">
      <c r="H447" s="176"/>
      <c r="I447" s="176"/>
      <c r="J447" s="176"/>
    </row>
    <row r="448" spans="8:10">
      <c r="H448" s="176"/>
      <c r="I448" s="176"/>
      <c r="J448" s="176"/>
    </row>
    <row r="449" spans="8:10">
      <c r="H449" s="176"/>
      <c r="I449" s="176"/>
      <c r="J449" s="176"/>
    </row>
    <row r="450" spans="8:10">
      <c r="H450" s="176"/>
      <c r="I450" s="176"/>
      <c r="J450" s="176"/>
    </row>
    <row r="451" spans="8:10">
      <c r="H451" s="176"/>
      <c r="I451" s="176"/>
      <c r="J451" s="176"/>
    </row>
    <row r="452" spans="8:10">
      <c r="H452" s="176"/>
      <c r="I452" s="176"/>
      <c r="J452" s="176"/>
    </row>
    <row r="453" spans="8:10">
      <c r="H453" s="176"/>
      <c r="I453" s="176"/>
      <c r="J453" s="176"/>
    </row>
    <row r="454" spans="8:10">
      <c r="H454" s="176"/>
      <c r="I454" s="176"/>
      <c r="J454" s="176"/>
    </row>
    <row r="455" spans="8:10">
      <c r="H455" s="176"/>
      <c r="I455" s="176"/>
      <c r="J455" s="176"/>
    </row>
    <row r="456" spans="8:10">
      <c r="H456" s="176"/>
      <c r="I456" s="176"/>
      <c r="J456" s="176"/>
    </row>
    <row r="457" spans="8:10">
      <c r="H457" s="176"/>
      <c r="I457" s="176"/>
      <c r="J457" s="176"/>
    </row>
    <row r="458" spans="8:10">
      <c r="H458" s="176"/>
      <c r="I458" s="176"/>
      <c r="J458" s="176"/>
    </row>
    <row r="459" spans="8:10">
      <c r="H459" s="176"/>
      <c r="I459" s="176"/>
      <c r="J459" s="176"/>
    </row>
    <row r="460" spans="8:10">
      <c r="H460" s="176"/>
      <c r="I460" s="176"/>
      <c r="J460" s="176"/>
    </row>
    <row r="461" spans="8:10">
      <c r="H461" s="176"/>
      <c r="I461" s="176"/>
      <c r="J461" s="176"/>
    </row>
    <row r="462" spans="8:10">
      <c r="H462" s="176"/>
      <c r="I462" s="176"/>
      <c r="J462" s="176"/>
    </row>
    <row r="463" spans="8:10">
      <c r="H463" s="176"/>
      <c r="I463" s="176"/>
      <c r="J463" s="176"/>
    </row>
    <row r="464" spans="8:10">
      <c r="H464" s="176"/>
      <c r="I464" s="176"/>
      <c r="J464" s="176"/>
    </row>
    <row r="465" spans="8:10">
      <c r="H465" s="176"/>
      <c r="I465" s="176"/>
      <c r="J465" s="176"/>
    </row>
    <row r="466" spans="8:10">
      <c r="H466" s="176"/>
      <c r="I466" s="176"/>
      <c r="J466" s="176"/>
    </row>
    <row r="467" spans="8:10">
      <c r="H467" s="176"/>
      <c r="I467" s="176"/>
      <c r="J467" s="176"/>
    </row>
    <row r="468" spans="8:10">
      <c r="H468" s="176"/>
      <c r="I468" s="176"/>
      <c r="J468" s="176"/>
    </row>
    <row r="469" spans="8:10">
      <c r="H469" s="176"/>
      <c r="I469" s="176"/>
      <c r="J469" s="176"/>
    </row>
    <row r="470" spans="8:10">
      <c r="H470" s="176"/>
      <c r="I470" s="176"/>
      <c r="J470" s="176"/>
    </row>
    <row r="471" spans="8:10">
      <c r="H471" s="176"/>
      <c r="I471" s="176"/>
      <c r="J471" s="176"/>
    </row>
    <row r="472" spans="8:10">
      <c r="H472" s="176"/>
      <c r="I472" s="176"/>
      <c r="J472" s="176"/>
    </row>
    <row r="473" spans="8:10">
      <c r="H473" s="176"/>
      <c r="I473" s="176"/>
      <c r="J473" s="176"/>
    </row>
    <row r="474" spans="8:10">
      <c r="H474" s="176"/>
      <c r="I474" s="176"/>
      <c r="J474" s="176"/>
    </row>
    <row r="475" spans="8:10">
      <c r="H475" s="176"/>
      <c r="I475" s="176"/>
      <c r="J475" s="176"/>
    </row>
    <row r="476" spans="8:10">
      <c r="H476" s="176"/>
      <c r="I476" s="176"/>
      <c r="J476" s="176"/>
    </row>
    <row r="477" spans="8:10">
      <c r="H477" s="176"/>
      <c r="I477" s="176"/>
      <c r="J477" s="176"/>
    </row>
    <row r="478" spans="8:10">
      <c r="H478" s="176"/>
      <c r="I478" s="176"/>
      <c r="J478" s="176"/>
    </row>
    <row r="479" spans="8:10">
      <c r="H479" s="176"/>
      <c r="I479" s="176"/>
      <c r="J479" s="176"/>
    </row>
    <row r="480" spans="8:10">
      <c r="H480" s="176"/>
      <c r="I480" s="176"/>
      <c r="J480" s="176"/>
    </row>
    <row r="481" spans="8:10">
      <c r="H481" s="176"/>
      <c r="I481" s="176"/>
      <c r="J481" s="176"/>
    </row>
    <row r="482" spans="8:10">
      <c r="H482" s="176"/>
      <c r="I482" s="176"/>
      <c r="J482" s="176"/>
    </row>
    <row r="483" spans="8:10">
      <c r="H483" s="176"/>
      <c r="I483" s="176"/>
      <c r="J483" s="176"/>
    </row>
    <row r="484" spans="8:10">
      <c r="H484" s="176"/>
      <c r="I484" s="176"/>
      <c r="J484" s="176"/>
    </row>
    <row r="485" spans="8:10">
      <c r="H485" s="176"/>
      <c r="I485" s="176"/>
      <c r="J485" s="176"/>
    </row>
    <row r="486" spans="8:10">
      <c r="H486" s="176"/>
      <c r="I486" s="176"/>
      <c r="J486" s="176"/>
    </row>
    <row r="487" spans="8:10">
      <c r="H487" s="176"/>
      <c r="I487" s="176"/>
      <c r="J487" s="176"/>
    </row>
    <row r="488" spans="8:10">
      <c r="H488" s="176"/>
      <c r="I488" s="176"/>
      <c r="J488" s="176"/>
    </row>
    <row r="489" spans="8:10">
      <c r="H489" s="176"/>
      <c r="I489" s="176"/>
      <c r="J489" s="176"/>
    </row>
    <row r="490" spans="8:10">
      <c r="H490" s="176"/>
      <c r="I490" s="176"/>
      <c r="J490" s="176"/>
    </row>
    <row r="491" spans="8:10">
      <c r="H491" s="176"/>
      <c r="I491" s="176"/>
      <c r="J491" s="176"/>
    </row>
    <row r="492" spans="8:10">
      <c r="H492" s="176"/>
      <c r="I492" s="176"/>
      <c r="J492" s="176"/>
    </row>
    <row r="493" spans="8:10">
      <c r="H493" s="176"/>
      <c r="I493" s="176"/>
      <c r="J493" s="176"/>
    </row>
    <row r="494" spans="8:10">
      <c r="H494" s="176"/>
      <c r="I494" s="176"/>
      <c r="J494" s="176"/>
    </row>
    <row r="495" spans="8:10">
      <c r="H495" s="176"/>
      <c r="I495" s="176"/>
      <c r="J495" s="176"/>
    </row>
    <row r="496" spans="8:10">
      <c r="H496" s="176"/>
      <c r="I496" s="176"/>
      <c r="J496" s="176"/>
    </row>
    <row r="497" spans="8:10">
      <c r="H497" s="176"/>
      <c r="I497" s="176"/>
      <c r="J497" s="176"/>
    </row>
    <row r="498" spans="8:10">
      <c r="H498" s="176"/>
      <c r="I498" s="176"/>
      <c r="J498" s="176"/>
    </row>
    <row r="499" spans="8:10">
      <c r="H499" s="176"/>
      <c r="I499" s="176"/>
      <c r="J499" s="176"/>
    </row>
    <row r="500" spans="8:10">
      <c r="H500" s="176"/>
      <c r="I500" s="176"/>
      <c r="J500" s="176"/>
    </row>
    <row r="501" spans="8:10">
      <c r="H501" s="176"/>
      <c r="I501" s="176"/>
      <c r="J501" s="176"/>
    </row>
    <row r="502" spans="8:10">
      <c r="H502" s="176"/>
      <c r="I502" s="176"/>
      <c r="J502" s="176"/>
    </row>
    <row r="503" spans="8:10">
      <c r="H503" s="176"/>
      <c r="I503" s="176"/>
      <c r="J503" s="176"/>
    </row>
    <row r="504" spans="8:10">
      <c r="H504" s="176"/>
      <c r="I504" s="176"/>
      <c r="J504" s="176"/>
    </row>
    <row r="505" spans="8:10">
      <c r="H505" s="176"/>
      <c r="I505" s="176"/>
      <c r="J505" s="176"/>
    </row>
    <row r="506" spans="8:10">
      <c r="H506" s="176"/>
      <c r="I506" s="176"/>
      <c r="J506" s="176"/>
    </row>
    <row r="507" spans="8:10">
      <c r="H507" s="176"/>
      <c r="I507" s="176"/>
      <c r="J507" s="176"/>
    </row>
    <row r="508" spans="8:10">
      <c r="H508" s="176"/>
      <c r="I508" s="176"/>
      <c r="J508" s="176"/>
    </row>
    <row r="509" spans="8:10">
      <c r="H509" s="176"/>
      <c r="I509" s="176"/>
      <c r="J509" s="176"/>
    </row>
    <row r="510" spans="8:10">
      <c r="H510" s="176"/>
      <c r="I510" s="176"/>
      <c r="J510" s="176"/>
    </row>
    <row r="511" spans="8:10">
      <c r="H511" s="176"/>
      <c r="I511" s="176"/>
      <c r="J511" s="176"/>
    </row>
    <row r="512" spans="8:10">
      <c r="H512" s="176"/>
      <c r="I512" s="176"/>
      <c r="J512" s="176"/>
    </row>
    <row r="513" spans="8:10">
      <c r="H513" s="176"/>
      <c r="I513" s="176"/>
      <c r="J513" s="176"/>
    </row>
    <row r="514" spans="8:10">
      <c r="H514" s="176"/>
      <c r="I514" s="176"/>
      <c r="J514" s="176"/>
    </row>
    <row r="515" spans="8:10">
      <c r="H515" s="176"/>
      <c r="I515" s="176"/>
      <c r="J515" s="176"/>
    </row>
    <row r="516" spans="8:10">
      <c r="H516" s="176"/>
      <c r="I516" s="176"/>
      <c r="J516" s="176"/>
    </row>
    <row r="517" spans="8:10">
      <c r="H517" s="176"/>
      <c r="I517" s="176"/>
      <c r="J517" s="176"/>
    </row>
    <row r="518" spans="8:10">
      <c r="H518" s="176"/>
      <c r="I518" s="176"/>
      <c r="J518" s="176"/>
    </row>
    <row r="519" spans="8:10">
      <c r="H519" s="176"/>
      <c r="I519" s="176"/>
      <c r="J519" s="176"/>
    </row>
    <row r="520" spans="8:10">
      <c r="H520" s="176"/>
      <c r="I520" s="176"/>
      <c r="J520" s="176"/>
    </row>
    <row r="521" spans="8:10">
      <c r="H521" s="176"/>
      <c r="I521" s="176"/>
      <c r="J521" s="176"/>
    </row>
    <row r="522" spans="8:10">
      <c r="H522" s="176"/>
      <c r="I522" s="176"/>
      <c r="J522" s="176"/>
    </row>
    <row r="523" spans="8:10">
      <c r="H523" s="176"/>
      <c r="I523" s="176"/>
      <c r="J523" s="176"/>
    </row>
    <row r="524" spans="8:10">
      <c r="H524" s="176"/>
      <c r="I524" s="176"/>
      <c r="J524" s="176"/>
    </row>
    <row r="525" spans="8:10">
      <c r="H525" s="176"/>
      <c r="I525" s="176"/>
      <c r="J525" s="176"/>
    </row>
    <row r="526" spans="8:10">
      <c r="H526" s="176"/>
      <c r="I526" s="176"/>
      <c r="J526" s="176"/>
    </row>
    <row r="527" spans="8:10">
      <c r="H527" s="176"/>
      <c r="I527" s="176"/>
      <c r="J527" s="176"/>
    </row>
    <row r="528" spans="8:10">
      <c r="H528" s="176"/>
      <c r="I528" s="176"/>
      <c r="J528" s="176"/>
    </row>
    <row r="529" spans="8:10">
      <c r="H529" s="176"/>
      <c r="I529" s="176"/>
      <c r="J529" s="176"/>
    </row>
    <row r="530" spans="8:10">
      <c r="H530" s="176"/>
      <c r="I530" s="176"/>
      <c r="J530" s="176"/>
    </row>
    <row r="531" spans="8:10">
      <c r="H531" s="176"/>
      <c r="I531" s="176"/>
      <c r="J531" s="176"/>
    </row>
    <row r="532" spans="8:10">
      <c r="H532" s="176"/>
      <c r="I532" s="176"/>
      <c r="J532" s="176"/>
    </row>
    <row r="533" spans="8:10">
      <c r="H533" s="176"/>
      <c r="I533" s="176"/>
      <c r="J533" s="176"/>
    </row>
    <row r="534" spans="8:10">
      <c r="H534" s="176"/>
      <c r="I534" s="176"/>
      <c r="J534" s="176"/>
    </row>
    <row r="535" spans="8:10">
      <c r="H535" s="176"/>
      <c r="I535" s="176"/>
      <c r="J535" s="176"/>
    </row>
    <row r="536" spans="8:10">
      <c r="H536" s="176"/>
      <c r="I536" s="176"/>
      <c r="J536" s="176"/>
    </row>
    <row r="537" spans="8:10">
      <c r="H537" s="176"/>
      <c r="I537" s="176"/>
      <c r="J537" s="176"/>
    </row>
    <row r="538" spans="8:10">
      <c r="H538" s="176"/>
      <c r="I538" s="176"/>
      <c r="J538" s="176"/>
    </row>
    <row r="539" spans="8:10">
      <c r="H539" s="176"/>
      <c r="I539" s="176"/>
      <c r="J539" s="176"/>
    </row>
    <row r="540" spans="8:10">
      <c r="H540" s="176"/>
      <c r="I540" s="176"/>
      <c r="J540" s="176"/>
    </row>
    <row r="541" spans="8:10">
      <c r="H541" s="176"/>
      <c r="I541" s="176"/>
      <c r="J541" s="176"/>
    </row>
    <row r="542" spans="8:10">
      <c r="H542" s="176"/>
      <c r="I542" s="176"/>
      <c r="J542" s="176"/>
    </row>
    <row r="543" spans="8:10">
      <c r="H543" s="176"/>
      <c r="I543" s="176"/>
      <c r="J543" s="176"/>
    </row>
    <row r="544" spans="8:10">
      <c r="H544" s="176"/>
      <c r="I544" s="176"/>
      <c r="J544" s="176"/>
    </row>
    <row r="545" spans="8:10">
      <c r="H545" s="176"/>
      <c r="I545" s="176"/>
      <c r="J545" s="176"/>
    </row>
    <row r="546" spans="8:10">
      <c r="H546" s="176"/>
      <c r="I546" s="176"/>
      <c r="J546" s="176"/>
    </row>
    <row r="547" spans="8:10">
      <c r="H547" s="176"/>
      <c r="I547" s="176"/>
      <c r="J547" s="176"/>
    </row>
    <row r="548" spans="8:10">
      <c r="H548" s="176"/>
      <c r="I548" s="176"/>
      <c r="J548" s="176"/>
    </row>
    <row r="549" spans="8:10">
      <c r="H549" s="176"/>
      <c r="I549" s="176"/>
      <c r="J549" s="176"/>
    </row>
    <row r="550" spans="8:10">
      <c r="H550" s="176"/>
      <c r="I550" s="176"/>
      <c r="J550" s="176"/>
    </row>
    <row r="551" spans="8:10">
      <c r="H551" s="176"/>
      <c r="I551" s="176"/>
      <c r="J551" s="176"/>
    </row>
    <row r="552" spans="8:10">
      <c r="H552" s="176"/>
      <c r="I552" s="176"/>
      <c r="J552" s="176"/>
    </row>
    <row r="553" spans="8:10">
      <c r="H553" s="176"/>
      <c r="I553" s="176"/>
      <c r="J553" s="176"/>
    </row>
    <row r="554" spans="8:10">
      <c r="H554" s="176"/>
      <c r="I554" s="176"/>
      <c r="J554" s="176"/>
    </row>
    <row r="555" spans="8:10">
      <c r="H555" s="176"/>
      <c r="I555" s="176"/>
      <c r="J555" s="176"/>
    </row>
    <row r="556" spans="8:10">
      <c r="H556" s="176"/>
      <c r="I556" s="176"/>
      <c r="J556" s="176"/>
    </row>
    <row r="557" spans="8:10">
      <c r="H557" s="176"/>
      <c r="I557" s="176"/>
      <c r="J557" s="176"/>
    </row>
    <row r="558" spans="8:10">
      <c r="H558" s="176"/>
      <c r="I558" s="176"/>
      <c r="J558" s="176"/>
    </row>
    <row r="559" spans="8:10">
      <c r="H559" s="176"/>
      <c r="I559" s="176"/>
      <c r="J559" s="176"/>
    </row>
    <row r="560" spans="8:10">
      <c r="H560" s="176"/>
      <c r="I560" s="176"/>
      <c r="J560" s="176"/>
    </row>
    <row r="561" spans="8:10">
      <c r="H561" s="176"/>
      <c r="I561" s="176"/>
      <c r="J561" s="176"/>
    </row>
    <row r="562" spans="8:10">
      <c r="H562" s="176"/>
      <c r="I562" s="176"/>
      <c r="J562" s="176"/>
    </row>
    <row r="563" spans="8:10">
      <c r="H563" s="176"/>
      <c r="I563" s="176"/>
      <c r="J563" s="176"/>
    </row>
    <row r="564" spans="8:10">
      <c r="H564" s="176"/>
      <c r="I564" s="176"/>
      <c r="J564" s="176"/>
    </row>
    <row r="565" spans="8:10">
      <c r="H565" s="176"/>
      <c r="I565" s="176"/>
      <c r="J565" s="176"/>
    </row>
    <row r="566" spans="8:10">
      <c r="H566" s="176"/>
      <c r="I566" s="176"/>
      <c r="J566" s="176"/>
    </row>
    <row r="567" spans="8:10">
      <c r="H567" s="176"/>
      <c r="I567" s="176"/>
      <c r="J567" s="176"/>
    </row>
    <row r="568" spans="8:10">
      <c r="H568" s="176"/>
      <c r="I568" s="176"/>
      <c r="J568" s="176"/>
    </row>
    <row r="569" spans="8:10">
      <c r="H569" s="176"/>
      <c r="I569" s="176"/>
      <c r="J569" s="176"/>
    </row>
    <row r="570" spans="8:10">
      <c r="H570" s="176"/>
      <c r="I570" s="176"/>
      <c r="J570" s="176"/>
    </row>
    <row r="571" spans="8:10">
      <c r="H571" s="176"/>
      <c r="I571" s="176"/>
      <c r="J571" s="176"/>
    </row>
    <row r="572" spans="8:10">
      <c r="H572" s="176"/>
      <c r="I572" s="176"/>
      <c r="J572" s="176"/>
    </row>
    <row r="573" spans="8:10">
      <c r="H573" s="176"/>
      <c r="I573" s="176"/>
      <c r="J573" s="176"/>
    </row>
    <row r="574" spans="8:10">
      <c r="H574" s="176"/>
      <c r="I574" s="176"/>
      <c r="J574" s="176"/>
    </row>
    <row r="575" spans="8:10">
      <c r="H575" s="176"/>
      <c r="I575" s="176"/>
      <c r="J575" s="176"/>
    </row>
    <row r="576" spans="8:10">
      <c r="H576" s="176"/>
      <c r="I576" s="176"/>
      <c r="J576" s="176"/>
    </row>
    <row r="577" spans="8:10">
      <c r="H577" s="176"/>
      <c r="I577" s="176"/>
      <c r="J577" s="176"/>
    </row>
    <row r="578" spans="8:10">
      <c r="H578" s="176"/>
      <c r="I578" s="176"/>
      <c r="J578" s="176"/>
    </row>
    <row r="579" spans="8:10">
      <c r="H579" s="176"/>
      <c r="I579" s="176"/>
      <c r="J579" s="176"/>
    </row>
    <row r="580" spans="8:10">
      <c r="H580" s="176"/>
      <c r="I580" s="176"/>
      <c r="J580" s="176"/>
    </row>
    <row r="581" spans="8:10">
      <c r="H581" s="176"/>
      <c r="I581" s="176"/>
      <c r="J581" s="176"/>
    </row>
    <row r="582" spans="8:10">
      <c r="H582" s="176"/>
      <c r="I582" s="176"/>
      <c r="J582" s="176"/>
    </row>
    <row r="583" spans="8:10">
      <c r="H583" s="176"/>
      <c r="I583" s="176"/>
      <c r="J583" s="176"/>
    </row>
    <row r="584" spans="8:10">
      <c r="H584" s="176"/>
      <c r="I584" s="176"/>
      <c r="J584" s="176"/>
    </row>
    <row r="585" spans="8:10">
      <c r="H585" s="176"/>
      <c r="I585" s="176"/>
      <c r="J585" s="176"/>
    </row>
    <row r="586" spans="8:10">
      <c r="H586" s="176"/>
      <c r="I586" s="176"/>
      <c r="J586" s="176"/>
    </row>
    <row r="587" spans="8:10">
      <c r="H587" s="176"/>
      <c r="I587" s="176"/>
      <c r="J587" s="176"/>
    </row>
    <row r="588" spans="8:10">
      <c r="H588" s="176"/>
      <c r="I588" s="176"/>
      <c r="J588" s="176"/>
    </row>
    <row r="589" spans="8:10">
      <c r="H589" s="176"/>
      <c r="I589" s="176"/>
      <c r="J589" s="176"/>
    </row>
    <row r="590" spans="8:10">
      <c r="H590" s="176"/>
      <c r="I590" s="176"/>
      <c r="J590" s="176"/>
    </row>
    <row r="591" spans="8:10">
      <c r="H591" s="176"/>
      <c r="I591" s="176"/>
      <c r="J591" s="176"/>
    </row>
    <row r="592" spans="8:10">
      <c r="H592" s="176"/>
      <c r="I592" s="176"/>
      <c r="J592" s="176"/>
    </row>
    <row r="593" spans="8:10">
      <c r="H593" s="176"/>
      <c r="I593" s="176"/>
      <c r="J593" s="176"/>
    </row>
    <row r="594" spans="8:10">
      <c r="H594" s="176"/>
      <c r="I594" s="176"/>
      <c r="J594" s="176"/>
    </row>
    <row r="595" spans="8:10">
      <c r="H595" s="176"/>
      <c r="I595" s="176"/>
      <c r="J595" s="176"/>
    </row>
    <row r="596" spans="8:10">
      <c r="H596" s="176"/>
      <c r="I596" s="176"/>
      <c r="J596" s="176"/>
    </row>
    <row r="597" spans="8:10">
      <c r="H597" s="176"/>
      <c r="I597" s="176"/>
      <c r="J597" s="176"/>
    </row>
    <row r="598" spans="8:10">
      <c r="H598" s="176"/>
      <c r="I598" s="176"/>
      <c r="J598" s="176"/>
    </row>
    <row r="599" spans="8:10">
      <c r="H599" s="176"/>
      <c r="I599" s="176"/>
      <c r="J599" s="176"/>
    </row>
    <row r="600" spans="8:10">
      <c r="H600" s="176"/>
      <c r="I600" s="176"/>
      <c r="J600" s="176"/>
    </row>
    <row r="601" spans="8:10">
      <c r="H601" s="176"/>
      <c r="I601" s="176"/>
      <c r="J601" s="176"/>
    </row>
    <row r="602" spans="8:10">
      <c r="H602" s="176"/>
      <c r="I602" s="176"/>
      <c r="J602" s="176"/>
    </row>
    <row r="603" spans="8:10">
      <c r="H603" s="176"/>
      <c r="I603" s="176"/>
      <c r="J603" s="176"/>
    </row>
    <row r="604" spans="8:10">
      <c r="H604" s="176"/>
      <c r="I604" s="176"/>
      <c r="J604" s="176"/>
    </row>
    <row r="605" spans="8:10">
      <c r="H605" s="176"/>
      <c r="I605" s="176"/>
      <c r="J605" s="176"/>
    </row>
    <row r="606" spans="8:10">
      <c r="H606" s="176"/>
      <c r="I606" s="176"/>
      <c r="J606" s="176"/>
    </row>
    <row r="607" spans="8:10">
      <c r="H607" s="176"/>
      <c r="I607" s="176"/>
      <c r="J607" s="176"/>
    </row>
    <row r="608" spans="8:10">
      <c r="H608" s="176"/>
      <c r="I608" s="176"/>
      <c r="J608" s="176"/>
    </row>
    <row r="609" spans="8:10">
      <c r="H609" s="176"/>
      <c r="I609" s="176"/>
      <c r="J609" s="176"/>
    </row>
    <row r="610" spans="8:10">
      <c r="H610" s="176"/>
      <c r="I610" s="176"/>
      <c r="J610" s="176"/>
    </row>
    <row r="611" spans="8:10">
      <c r="H611" s="176"/>
      <c r="I611" s="176"/>
      <c r="J611" s="176"/>
    </row>
    <row r="612" spans="8:10">
      <c r="H612" s="176"/>
      <c r="I612" s="176"/>
      <c r="J612" s="176"/>
    </row>
    <row r="613" spans="8:10">
      <c r="H613" s="176"/>
      <c r="I613" s="176"/>
      <c r="J613" s="176"/>
    </row>
    <row r="614" spans="8:10">
      <c r="H614" s="176"/>
      <c r="I614" s="176"/>
      <c r="J614" s="176"/>
    </row>
    <row r="615" spans="8:10">
      <c r="H615" s="176"/>
      <c r="I615" s="176"/>
      <c r="J615" s="176"/>
    </row>
    <row r="616" spans="8:10">
      <c r="H616" s="176"/>
      <c r="I616" s="176"/>
      <c r="J616" s="176"/>
    </row>
    <row r="617" spans="8:10">
      <c r="H617" s="176"/>
      <c r="I617" s="176"/>
      <c r="J617" s="176"/>
    </row>
    <row r="618" spans="8:10">
      <c r="H618" s="176"/>
      <c r="I618" s="176"/>
      <c r="J618" s="176"/>
    </row>
    <row r="619" spans="8:10">
      <c r="H619" s="176"/>
      <c r="I619" s="176"/>
      <c r="J619" s="176"/>
    </row>
    <row r="620" spans="8:10">
      <c r="H620" s="176"/>
      <c r="I620" s="176"/>
      <c r="J620" s="176"/>
    </row>
    <row r="621" spans="8:10">
      <c r="H621" s="176"/>
      <c r="I621" s="176"/>
      <c r="J621" s="176"/>
    </row>
    <row r="622" spans="8:10">
      <c r="H622" s="176"/>
      <c r="I622" s="176"/>
      <c r="J622" s="176"/>
    </row>
    <row r="623" spans="8:10">
      <c r="H623" s="176"/>
      <c r="I623" s="176"/>
      <c r="J623" s="176"/>
    </row>
    <row r="624" spans="8:10">
      <c r="H624" s="176"/>
      <c r="I624" s="176"/>
      <c r="J624" s="176"/>
    </row>
    <row r="625" spans="8:10">
      <c r="H625" s="176"/>
      <c r="I625" s="176"/>
      <c r="J625" s="176"/>
    </row>
    <row r="626" spans="8:10">
      <c r="H626" s="176"/>
      <c r="I626" s="176"/>
      <c r="J626" s="176"/>
    </row>
    <row r="627" spans="8:10">
      <c r="H627" s="176"/>
      <c r="I627" s="176"/>
      <c r="J627" s="176"/>
    </row>
    <row r="628" spans="8:10">
      <c r="H628" s="176"/>
      <c r="I628" s="176"/>
      <c r="J628" s="176"/>
    </row>
    <row r="629" spans="8:10">
      <c r="H629" s="176"/>
      <c r="I629" s="176"/>
      <c r="J629" s="176"/>
    </row>
    <row r="630" spans="8:10">
      <c r="H630" s="176"/>
      <c r="I630" s="176"/>
      <c r="J630" s="176"/>
    </row>
    <row r="631" spans="8:10">
      <c r="H631" s="176"/>
      <c r="I631" s="176"/>
      <c r="J631" s="176"/>
    </row>
    <row r="632" spans="8:10">
      <c r="H632" s="176"/>
      <c r="I632" s="176"/>
      <c r="J632" s="176"/>
    </row>
    <row r="633" spans="8:10">
      <c r="H633" s="176"/>
      <c r="I633" s="176"/>
      <c r="J633" s="176"/>
    </row>
    <row r="634" spans="8:10">
      <c r="H634" s="176"/>
      <c r="I634" s="176"/>
      <c r="J634" s="176"/>
    </row>
    <row r="635" spans="8:10">
      <c r="H635" s="176"/>
      <c r="I635" s="176"/>
      <c r="J635" s="176"/>
    </row>
    <row r="636" spans="8:10">
      <c r="H636" s="176"/>
      <c r="I636" s="176"/>
      <c r="J636" s="176"/>
    </row>
    <row r="637" spans="8:10">
      <c r="H637" s="176"/>
      <c r="I637" s="176"/>
      <c r="J637" s="176"/>
    </row>
  </sheetData>
  <mergeCells count="46">
    <mergeCell ref="K29:K32"/>
    <mergeCell ref="B30:D30"/>
    <mergeCell ref="E30:G30"/>
    <mergeCell ref="H30:J30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28:J28"/>
    <mergeCell ref="A29:A32"/>
    <mergeCell ref="B29:D29"/>
    <mergeCell ref="E29:G29"/>
    <mergeCell ref="H29:J29"/>
    <mergeCell ref="K84:K87"/>
    <mergeCell ref="B85:D85"/>
    <mergeCell ref="E85:G85"/>
    <mergeCell ref="H85:J85"/>
    <mergeCell ref="A58:J58"/>
    <mergeCell ref="A59:A62"/>
    <mergeCell ref="B59:D59"/>
    <mergeCell ref="E59:G59"/>
    <mergeCell ref="H59:J59"/>
    <mergeCell ref="K59:K62"/>
    <mergeCell ref="B60:D60"/>
    <mergeCell ref="E60:G60"/>
    <mergeCell ref="H60:J60"/>
    <mergeCell ref="A83:J83"/>
    <mergeCell ref="A84:A87"/>
    <mergeCell ref="B84:D84"/>
    <mergeCell ref="E84:G84"/>
    <mergeCell ref="H84:J84"/>
    <mergeCell ref="K111:K114"/>
    <mergeCell ref="B112:D112"/>
    <mergeCell ref="E112:G112"/>
    <mergeCell ref="H112:J112"/>
    <mergeCell ref="A110:J110"/>
    <mergeCell ref="A111:A114"/>
    <mergeCell ref="B111:D111"/>
    <mergeCell ref="E111:G111"/>
    <mergeCell ref="H111:J111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  <rowBreaks count="2" manualBreakCount="2">
    <brk id="79" max="10" man="1"/>
    <brk id="107" max="10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rightToLeft="1" view="pageBreakPreview" zoomScale="90" zoomScaleSheetLayoutView="90" workbookViewId="0">
      <selection activeCell="N9" sqref="N9"/>
    </sheetView>
  </sheetViews>
  <sheetFormatPr defaultRowHeight="12.75"/>
  <cols>
    <col min="1" max="16384" width="9.140625" style="560"/>
  </cols>
  <sheetData>
    <row r="1" spans="1:14" s="561" customFormat="1" ht="85.5" customHeight="1">
      <c r="A1" s="1127" t="s">
        <v>836</v>
      </c>
      <c r="B1" s="1127"/>
      <c r="C1" s="1127"/>
      <c r="D1" s="1127"/>
      <c r="E1" s="1127"/>
      <c r="F1" s="1127"/>
      <c r="G1" s="1127"/>
      <c r="H1" s="1127"/>
      <c r="I1" s="1127"/>
      <c r="J1" s="1127"/>
      <c r="K1" s="1127"/>
      <c r="L1" s="1127"/>
      <c r="M1" s="1127"/>
      <c r="N1" s="1127"/>
    </row>
    <row r="2" spans="1:14" ht="67.5">
      <c r="A2" s="562"/>
      <c r="B2" s="562"/>
      <c r="C2" s="562"/>
      <c r="D2" s="562"/>
      <c r="E2" s="562"/>
      <c r="F2" s="562"/>
      <c r="G2" s="562"/>
      <c r="H2" s="562"/>
      <c r="I2" s="562"/>
      <c r="J2" s="562"/>
    </row>
    <row r="3" spans="1:14" s="561" customFormat="1" ht="93" customHeight="1">
      <c r="A3" s="1128" t="s">
        <v>837</v>
      </c>
      <c r="B3" s="1128"/>
      <c r="C3" s="1128"/>
      <c r="D3" s="1128"/>
      <c r="E3" s="1128"/>
      <c r="F3" s="1128"/>
      <c r="G3" s="1128"/>
      <c r="H3" s="1128"/>
      <c r="I3" s="1128"/>
      <c r="J3" s="1128"/>
      <c r="K3" s="1128"/>
      <c r="L3" s="1128"/>
      <c r="M3" s="1128"/>
      <c r="N3" s="1128"/>
    </row>
    <row r="4" spans="1:14" ht="67.5">
      <c r="A4" s="562"/>
      <c r="B4" s="562"/>
      <c r="C4" s="562"/>
      <c r="D4" s="562"/>
      <c r="E4" s="562"/>
      <c r="F4" s="562"/>
      <c r="G4" s="562"/>
      <c r="H4" s="562"/>
      <c r="I4" s="562"/>
      <c r="J4" s="562"/>
    </row>
    <row r="5" spans="1:14" s="563" customFormat="1" ht="85.5" customHeight="1">
      <c r="A5" s="1129" t="s">
        <v>838</v>
      </c>
      <c r="B5" s="1129"/>
      <c r="C5" s="1129"/>
      <c r="D5" s="1129"/>
      <c r="E5" s="1129"/>
      <c r="F5" s="1129"/>
      <c r="G5" s="1129"/>
      <c r="H5" s="1129"/>
      <c r="I5" s="1129"/>
      <c r="J5" s="1129"/>
      <c r="K5" s="1129"/>
      <c r="L5" s="1129"/>
      <c r="M5" s="1129"/>
      <c r="N5" s="1129"/>
    </row>
  </sheetData>
  <mergeCells count="3">
    <mergeCell ref="A1:N1"/>
    <mergeCell ref="A3:N3"/>
    <mergeCell ref="A5:N5"/>
  </mergeCells>
  <printOptions horizontalCentered="1"/>
  <pageMargins left="0.74803149606299213" right="0.74803149606299213" top="0.98425196850393704" bottom="0.98425196850393704" header="0.51181102362204722" footer="0.51181102362204722"/>
  <pageSetup paperSize="9" firstPageNumber="187" orientation="landscape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00"/>
  </sheetPr>
  <dimension ref="A1:N99"/>
  <sheetViews>
    <sheetView rightToLeft="1" view="pageBreakPreview" topLeftCell="A91" zoomScale="75" zoomScaleNormal="62" zoomScaleSheetLayoutView="75" workbookViewId="0">
      <selection activeCell="B18" sqref="B18"/>
    </sheetView>
  </sheetViews>
  <sheetFormatPr defaultRowHeight="23.25" customHeight="1"/>
  <cols>
    <col min="1" max="1" width="28.5703125" style="124" customWidth="1"/>
    <col min="2" max="2" width="12.140625" style="124" customWidth="1"/>
    <col min="3" max="3" width="11.140625" style="124" customWidth="1"/>
    <col min="4" max="4" width="11" style="124" customWidth="1"/>
    <col min="5" max="8" width="7.85546875" style="124" customWidth="1"/>
    <col min="9" max="9" width="6.5703125" style="124" customWidth="1"/>
    <col min="10" max="10" width="6.7109375" style="124" customWidth="1"/>
    <col min="11" max="12" width="8.7109375" style="124" customWidth="1"/>
    <col min="13" max="13" width="11.42578125" style="124" customWidth="1"/>
    <col min="14" max="14" width="39.28515625" style="124" customWidth="1"/>
    <col min="15" max="15" width="9.140625" style="124"/>
    <col min="16" max="16" width="10.28515625" style="124" bestFit="1" customWidth="1"/>
    <col min="17" max="16384" width="9.140625" style="124"/>
  </cols>
  <sheetData>
    <row r="1" spans="1:14" ht="33" customHeight="1">
      <c r="A1" s="1036" t="s">
        <v>701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</row>
    <row r="2" spans="1:14" ht="39.75" customHeight="1">
      <c r="A2" s="1040" t="s">
        <v>700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</row>
    <row r="3" spans="1:14" ht="17.25" customHeight="1" thickBot="1">
      <c r="A3" s="125" t="s">
        <v>124</v>
      </c>
      <c r="B3" s="1012"/>
      <c r="C3" s="1012"/>
      <c r="D3" s="1012"/>
      <c r="E3" s="1012"/>
      <c r="F3" s="1012"/>
      <c r="G3" s="1012"/>
      <c r="H3" s="1012"/>
      <c r="I3" s="1012"/>
      <c r="J3" s="1012"/>
      <c r="K3" s="1012"/>
      <c r="L3" s="1012"/>
      <c r="M3" s="1012"/>
      <c r="N3" s="126" t="s">
        <v>422</v>
      </c>
    </row>
    <row r="4" spans="1:14" ht="20.25" customHeight="1" thickTop="1">
      <c r="A4" s="1016" t="s">
        <v>46</v>
      </c>
      <c r="B4" s="1016" t="s">
        <v>6</v>
      </c>
      <c r="C4" s="1016"/>
      <c r="D4" s="1016"/>
      <c r="E4" s="1016" t="s">
        <v>7</v>
      </c>
      <c r="F4" s="1016"/>
      <c r="G4" s="1016"/>
      <c r="H4" s="1016" t="s">
        <v>245</v>
      </c>
      <c r="I4" s="1016"/>
      <c r="J4" s="1016"/>
      <c r="K4" s="1016" t="s">
        <v>234</v>
      </c>
      <c r="L4" s="1016"/>
      <c r="M4" s="1016"/>
      <c r="N4" s="1037" t="s">
        <v>126</v>
      </c>
    </row>
    <row r="5" spans="1:14" ht="20.25" customHeight="1">
      <c r="A5" s="1017"/>
      <c r="B5" s="1017" t="s">
        <v>441</v>
      </c>
      <c r="C5" s="1017"/>
      <c r="D5" s="1017"/>
      <c r="E5" s="1017" t="s">
        <v>127</v>
      </c>
      <c r="F5" s="1017"/>
      <c r="G5" s="1017"/>
      <c r="H5" s="1017" t="s">
        <v>426</v>
      </c>
      <c r="I5" s="1017"/>
      <c r="J5" s="1017"/>
      <c r="K5" s="1017" t="s">
        <v>128</v>
      </c>
      <c r="L5" s="1017"/>
      <c r="M5" s="1017"/>
      <c r="N5" s="1038"/>
    </row>
    <row r="6" spans="1:14" ht="20.25" customHeight="1">
      <c r="A6" s="1017"/>
      <c r="B6" s="461" t="s">
        <v>235</v>
      </c>
      <c r="C6" s="462" t="s">
        <v>267</v>
      </c>
      <c r="D6" s="461" t="s">
        <v>241</v>
      </c>
      <c r="E6" s="461" t="s">
        <v>235</v>
      </c>
      <c r="F6" s="462" t="s">
        <v>267</v>
      </c>
      <c r="G6" s="461" t="s">
        <v>241</v>
      </c>
      <c r="H6" s="461" t="s">
        <v>235</v>
      </c>
      <c r="I6" s="462" t="s">
        <v>267</v>
      </c>
      <c r="J6" s="461" t="s">
        <v>241</v>
      </c>
      <c r="K6" s="461" t="s">
        <v>235</v>
      </c>
      <c r="L6" s="462" t="s">
        <v>267</v>
      </c>
      <c r="M6" s="461" t="s">
        <v>241</v>
      </c>
      <c r="N6" s="1038"/>
    </row>
    <row r="7" spans="1:14" ht="20.25" customHeight="1" thickBot="1">
      <c r="A7" s="1023"/>
      <c r="B7" s="465" t="s">
        <v>238</v>
      </c>
      <c r="C7" s="465" t="s">
        <v>239</v>
      </c>
      <c r="D7" s="465" t="s">
        <v>240</v>
      </c>
      <c r="E7" s="465" t="s">
        <v>238</v>
      </c>
      <c r="F7" s="465" t="s">
        <v>239</v>
      </c>
      <c r="G7" s="465" t="s">
        <v>240</v>
      </c>
      <c r="H7" s="465" t="s">
        <v>238</v>
      </c>
      <c r="I7" s="465" t="s">
        <v>239</v>
      </c>
      <c r="J7" s="465" t="s">
        <v>240</v>
      </c>
      <c r="K7" s="465" t="s">
        <v>238</v>
      </c>
      <c r="L7" s="465" t="s">
        <v>239</v>
      </c>
      <c r="M7" s="465" t="s">
        <v>240</v>
      </c>
      <c r="N7" s="1039"/>
    </row>
    <row r="8" spans="1:14" ht="20.25" customHeight="1">
      <c r="A8" s="237" t="s">
        <v>9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8" t="s">
        <v>129</v>
      </c>
    </row>
    <row r="9" spans="1:14" ht="20.25" customHeight="1">
      <c r="A9" s="124" t="s">
        <v>34</v>
      </c>
      <c r="B9" s="449">
        <v>2957</v>
      </c>
      <c r="C9" s="450">
        <v>5386</v>
      </c>
      <c r="D9" s="450">
        <f>SUM(B9:C9)</f>
        <v>8343</v>
      </c>
      <c r="E9" s="450">
        <v>1</v>
      </c>
      <c r="F9" s="450">
        <v>2</v>
      </c>
      <c r="G9" s="450">
        <f>SUM(E9:F9)</f>
        <v>3</v>
      </c>
      <c r="H9" s="450">
        <v>0</v>
      </c>
      <c r="I9" s="450">
        <v>0</v>
      </c>
      <c r="J9" s="450">
        <v>0</v>
      </c>
      <c r="K9" s="450">
        <f>H9+E9+B9</f>
        <v>2958</v>
      </c>
      <c r="L9" s="450">
        <f>I9+F9+C9</f>
        <v>5388</v>
      </c>
      <c r="M9" s="450">
        <f>SUM(K9:L9)</f>
        <v>8346</v>
      </c>
      <c r="N9" s="128" t="s">
        <v>130</v>
      </c>
    </row>
    <row r="10" spans="1:14" ht="20.25" customHeight="1">
      <c r="A10" s="127" t="s">
        <v>47</v>
      </c>
      <c r="B10" s="450">
        <v>2421</v>
      </c>
      <c r="C10" s="450">
        <v>2840</v>
      </c>
      <c r="D10" s="450">
        <f t="shared" ref="D10:D27" si="0">SUM(B10:C10)</f>
        <v>5261</v>
      </c>
      <c r="E10" s="450">
        <v>0</v>
      </c>
      <c r="F10" s="450">
        <v>1</v>
      </c>
      <c r="G10" s="450">
        <f t="shared" ref="G10:G27" si="1">SUM(E10:F10)</f>
        <v>1</v>
      </c>
      <c r="H10" s="450">
        <v>0</v>
      </c>
      <c r="I10" s="450">
        <v>0</v>
      </c>
      <c r="J10" s="450">
        <v>0</v>
      </c>
      <c r="K10" s="450">
        <f t="shared" ref="K10:K27" si="2">H10+E10+B10</f>
        <v>2421</v>
      </c>
      <c r="L10" s="450">
        <f t="shared" ref="L10:L27" si="3">I10+F10+C10</f>
        <v>2841</v>
      </c>
      <c r="M10" s="450">
        <f t="shared" ref="M10:M27" si="4">SUM(K10:L10)</f>
        <v>5262</v>
      </c>
      <c r="N10" s="128" t="s">
        <v>434</v>
      </c>
    </row>
    <row r="11" spans="1:14" ht="20.25" customHeight="1">
      <c r="A11" s="127" t="s">
        <v>48</v>
      </c>
      <c r="B11" s="515">
        <v>667</v>
      </c>
      <c r="C11" s="515">
        <v>764</v>
      </c>
      <c r="D11" s="450">
        <f t="shared" si="0"/>
        <v>1431</v>
      </c>
      <c r="E11" s="450">
        <v>0</v>
      </c>
      <c r="F11" s="450">
        <v>1</v>
      </c>
      <c r="G11" s="450">
        <f t="shared" si="1"/>
        <v>1</v>
      </c>
      <c r="H11" s="450">
        <v>0</v>
      </c>
      <c r="I11" s="450">
        <v>0</v>
      </c>
      <c r="J11" s="450">
        <v>0</v>
      </c>
      <c r="K11" s="450">
        <f t="shared" si="2"/>
        <v>667</v>
      </c>
      <c r="L11" s="450">
        <f t="shared" si="3"/>
        <v>765</v>
      </c>
      <c r="M11" s="450">
        <f t="shared" si="4"/>
        <v>1432</v>
      </c>
      <c r="N11" s="128" t="s">
        <v>435</v>
      </c>
    </row>
    <row r="12" spans="1:14" ht="20.25" customHeight="1">
      <c r="A12" s="208" t="s">
        <v>56</v>
      </c>
      <c r="B12" s="515">
        <v>203</v>
      </c>
      <c r="C12" s="515">
        <v>465</v>
      </c>
      <c r="D12" s="450">
        <f t="shared" si="0"/>
        <v>668</v>
      </c>
      <c r="E12" s="450">
        <v>0</v>
      </c>
      <c r="F12" s="450">
        <v>0</v>
      </c>
      <c r="G12" s="450">
        <f t="shared" si="1"/>
        <v>0</v>
      </c>
      <c r="H12" s="450">
        <v>0</v>
      </c>
      <c r="I12" s="450">
        <v>0</v>
      </c>
      <c r="J12" s="450">
        <v>0</v>
      </c>
      <c r="K12" s="450">
        <f t="shared" si="2"/>
        <v>203</v>
      </c>
      <c r="L12" s="450">
        <f t="shared" si="3"/>
        <v>465</v>
      </c>
      <c r="M12" s="450">
        <f t="shared" si="4"/>
        <v>668</v>
      </c>
      <c r="N12" s="128" t="s">
        <v>436</v>
      </c>
    </row>
    <row r="13" spans="1:14" ht="20.25" customHeight="1">
      <c r="A13" s="127" t="s">
        <v>73</v>
      </c>
      <c r="B13" s="450">
        <v>1091</v>
      </c>
      <c r="C13" s="450">
        <v>1639</v>
      </c>
      <c r="D13" s="450">
        <f t="shared" si="0"/>
        <v>2730</v>
      </c>
      <c r="E13" s="450">
        <v>2</v>
      </c>
      <c r="F13" s="450">
        <v>2</v>
      </c>
      <c r="G13" s="450">
        <f t="shared" si="1"/>
        <v>4</v>
      </c>
      <c r="H13" s="450">
        <v>0</v>
      </c>
      <c r="I13" s="450">
        <v>0</v>
      </c>
      <c r="J13" s="450">
        <v>0</v>
      </c>
      <c r="K13" s="450">
        <f t="shared" si="2"/>
        <v>1093</v>
      </c>
      <c r="L13" s="450">
        <f t="shared" si="3"/>
        <v>1641</v>
      </c>
      <c r="M13" s="450">
        <f t="shared" si="4"/>
        <v>2734</v>
      </c>
      <c r="N13" s="128" t="s">
        <v>437</v>
      </c>
    </row>
    <row r="14" spans="1:14" ht="20.25" customHeight="1">
      <c r="A14" s="127" t="s">
        <v>35</v>
      </c>
      <c r="B14" s="515">
        <v>4048</v>
      </c>
      <c r="C14" s="515">
        <v>3019</v>
      </c>
      <c r="D14" s="450">
        <f t="shared" si="0"/>
        <v>7067</v>
      </c>
      <c r="E14" s="450">
        <v>1</v>
      </c>
      <c r="F14" s="450">
        <v>0</v>
      </c>
      <c r="G14" s="450">
        <f t="shared" si="1"/>
        <v>1</v>
      </c>
      <c r="H14" s="450">
        <v>0</v>
      </c>
      <c r="I14" s="450">
        <v>0</v>
      </c>
      <c r="J14" s="450">
        <v>0</v>
      </c>
      <c r="K14" s="450">
        <f t="shared" si="2"/>
        <v>4049</v>
      </c>
      <c r="L14" s="450">
        <f t="shared" si="3"/>
        <v>3019</v>
      </c>
      <c r="M14" s="450">
        <f t="shared" si="4"/>
        <v>7068</v>
      </c>
      <c r="N14" s="128" t="s">
        <v>438</v>
      </c>
    </row>
    <row r="15" spans="1:14" ht="20.25" customHeight="1">
      <c r="A15" s="127" t="s">
        <v>493</v>
      </c>
      <c r="B15" s="515">
        <v>118</v>
      </c>
      <c r="C15" s="515">
        <v>126</v>
      </c>
      <c r="D15" s="450">
        <f t="shared" si="0"/>
        <v>244</v>
      </c>
      <c r="E15" s="450">
        <v>0</v>
      </c>
      <c r="F15" s="450">
        <v>0</v>
      </c>
      <c r="G15" s="450">
        <f t="shared" si="1"/>
        <v>0</v>
      </c>
      <c r="H15" s="450">
        <v>0</v>
      </c>
      <c r="I15" s="450">
        <v>0</v>
      </c>
      <c r="J15" s="450">
        <v>0</v>
      </c>
      <c r="K15" s="450">
        <f t="shared" si="2"/>
        <v>118</v>
      </c>
      <c r="L15" s="450">
        <f t="shared" si="3"/>
        <v>126</v>
      </c>
      <c r="M15" s="450">
        <f t="shared" si="4"/>
        <v>244</v>
      </c>
      <c r="N15" s="128" t="s">
        <v>496</v>
      </c>
    </row>
    <row r="16" spans="1:14" ht="20.25" customHeight="1">
      <c r="A16" s="208" t="s">
        <v>260</v>
      </c>
      <c r="B16" s="515">
        <v>250</v>
      </c>
      <c r="C16" s="515">
        <v>104</v>
      </c>
      <c r="D16" s="450">
        <f t="shared" si="0"/>
        <v>354</v>
      </c>
      <c r="E16" s="450">
        <v>0</v>
      </c>
      <c r="F16" s="450">
        <v>0</v>
      </c>
      <c r="G16" s="450">
        <f t="shared" si="1"/>
        <v>0</v>
      </c>
      <c r="H16" s="450">
        <v>0</v>
      </c>
      <c r="I16" s="450">
        <v>0</v>
      </c>
      <c r="J16" s="450">
        <v>0</v>
      </c>
      <c r="K16" s="450">
        <f t="shared" si="2"/>
        <v>250</v>
      </c>
      <c r="L16" s="450">
        <f t="shared" si="3"/>
        <v>104</v>
      </c>
      <c r="M16" s="450">
        <f t="shared" si="4"/>
        <v>354</v>
      </c>
      <c r="N16" s="128" t="s">
        <v>261</v>
      </c>
    </row>
    <row r="17" spans="1:14" ht="20.25" customHeight="1">
      <c r="A17" s="127" t="s">
        <v>562</v>
      </c>
      <c r="B17" s="450">
        <v>98</v>
      </c>
      <c r="C17" s="450">
        <v>55</v>
      </c>
      <c r="D17" s="450">
        <f t="shared" si="0"/>
        <v>153</v>
      </c>
      <c r="E17" s="450">
        <v>0</v>
      </c>
      <c r="F17" s="450">
        <v>0</v>
      </c>
      <c r="G17" s="450">
        <f t="shared" si="1"/>
        <v>0</v>
      </c>
      <c r="H17" s="450">
        <v>0</v>
      </c>
      <c r="I17" s="450">
        <v>0</v>
      </c>
      <c r="J17" s="450">
        <v>0</v>
      </c>
      <c r="K17" s="450">
        <f t="shared" si="2"/>
        <v>98</v>
      </c>
      <c r="L17" s="450">
        <f t="shared" si="3"/>
        <v>55</v>
      </c>
      <c r="M17" s="450">
        <f t="shared" si="4"/>
        <v>153</v>
      </c>
      <c r="N17" s="128" t="s">
        <v>658</v>
      </c>
    </row>
    <row r="18" spans="1:14" ht="20.25" customHeight="1">
      <c r="A18" s="127" t="s">
        <v>36</v>
      </c>
      <c r="B18" s="515">
        <v>1827</v>
      </c>
      <c r="C18" s="515">
        <v>3394</v>
      </c>
      <c r="D18" s="450">
        <f t="shared" si="0"/>
        <v>5221</v>
      </c>
      <c r="E18" s="450">
        <v>0</v>
      </c>
      <c r="F18" s="450">
        <v>0</v>
      </c>
      <c r="G18" s="450">
        <f t="shared" si="1"/>
        <v>0</v>
      </c>
      <c r="H18" s="450">
        <v>0</v>
      </c>
      <c r="I18" s="450">
        <v>0</v>
      </c>
      <c r="J18" s="450">
        <v>0</v>
      </c>
      <c r="K18" s="450">
        <f t="shared" si="2"/>
        <v>1827</v>
      </c>
      <c r="L18" s="450">
        <f t="shared" si="3"/>
        <v>3394</v>
      </c>
      <c r="M18" s="450">
        <f t="shared" si="4"/>
        <v>5221</v>
      </c>
      <c r="N18" s="128" t="s">
        <v>433</v>
      </c>
    </row>
    <row r="19" spans="1:14" ht="20.25" customHeight="1">
      <c r="A19" s="127" t="s">
        <v>464</v>
      </c>
      <c r="B19" s="515">
        <v>25</v>
      </c>
      <c r="C19" s="515">
        <v>21</v>
      </c>
      <c r="D19" s="450">
        <f t="shared" si="0"/>
        <v>46</v>
      </c>
      <c r="E19" s="450">
        <v>0</v>
      </c>
      <c r="F19" s="450">
        <v>0</v>
      </c>
      <c r="G19" s="450">
        <f t="shared" si="1"/>
        <v>0</v>
      </c>
      <c r="H19" s="450">
        <v>0</v>
      </c>
      <c r="I19" s="450">
        <v>0</v>
      </c>
      <c r="J19" s="450">
        <v>0</v>
      </c>
      <c r="K19" s="450">
        <f t="shared" si="2"/>
        <v>25</v>
      </c>
      <c r="L19" s="450">
        <f t="shared" si="3"/>
        <v>21</v>
      </c>
      <c r="M19" s="450">
        <f t="shared" si="4"/>
        <v>46</v>
      </c>
      <c r="N19" s="128" t="s">
        <v>657</v>
      </c>
    </row>
    <row r="20" spans="1:14" ht="20.25" customHeight="1">
      <c r="A20" s="208" t="s">
        <v>49</v>
      </c>
      <c r="B20" s="515">
        <v>1632</v>
      </c>
      <c r="C20" s="515">
        <v>2318</v>
      </c>
      <c r="D20" s="450">
        <f t="shared" si="0"/>
        <v>3950</v>
      </c>
      <c r="E20" s="450">
        <v>0</v>
      </c>
      <c r="F20" s="450">
        <v>0</v>
      </c>
      <c r="G20" s="450">
        <f t="shared" si="1"/>
        <v>0</v>
      </c>
      <c r="H20" s="450">
        <v>0</v>
      </c>
      <c r="I20" s="450">
        <v>0</v>
      </c>
      <c r="J20" s="450">
        <v>0</v>
      </c>
      <c r="K20" s="450">
        <f t="shared" si="2"/>
        <v>1632</v>
      </c>
      <c r="L20" s="450">
        <f t="shared" si="3"/>
        <v>2318</v>
      </c>
      <c r="M20" s="450">
        <f t="shared" si="4"/>
        <v>3950</v>
      </c>
      <c r="N20" s="128" t="s">
        <v>440</v>
      </c>
    </row>
    <row r="21" spans="1:14" ht="20.25" customHeight="1">
      <c r="A21" s="127" t="s">
        <v>762</v>
      </c>
      <c r="B21" s="515">
        <v>31</v>
      </c>
      <c r="C21" s="515">
        <v>47</v>
      </c>
      <c r="D21" s="450">
        <f t="shared" si="0"/>
        <v>78</v>
      </c>
      <c r="E21" s="450">
        <v>0</v>
      </c>
      <c r="F21" s="450">
        <v>0</v>
      </c>
      <c r="G21" s="450">
        <f t="shared" si="1"/>
        <v>0</v>
      </c>
      <c r="H21" s="450">
        <v>0</v>
      </c>
      <c r="I21" s="450">
        <v>0</v>
      </c>
      <c r="J21" s="450">
        <v>0</v>
      </c>
      <c r="K21" s="450">
        <f t="shared" si="2"/>
        <v>31</v>
      </c>
      <c r="L21" s="450">
        <f t="shared" si="3"/>
        <v>47</v>
      </c>
      <c r="M21" s="450">
        <f t="shared" si="4"/>
        <v>78</v>
      </c>
      <c r="N21" s="128" t="s">
        <v>763</v>
      </c>
    </row>
    <row r="22" spans="1:14" ht="20.25" customHeight="1">
      <c r="A22" s="127" t="s">
        <v>37</v>
      </c>
      <c r="B22" s="450">
        <v>2404</v>
      </c>
      <c r="C22" s="450">
        <v>1620</v>
      </c>
      <c r="D22" s="450">
        <f t="shared" si="0"/>
        <v>4024</v>
      </c>
      <c r="E22" s="450">
        <v>0</v>
      </c>
      <c r="F22" s="450">
        <v>0</v>
      </c>
      <c r="G22" s="450">
        <f t="shared" si="1"/>
        <v>0</v>
      </c>
      <c r="H22" s="450">
        <v>0</v>
      </c>
      <c r="I22" s="450">
        <v>0</v>
      </c>
      <c r="J22" s="450">
        <v>0</v>
      </c>
      <c r="K22" s="450">
        <f t="shared" si="2"/>
        <v>2404</v>
      </c>
      <c r="L22" s="450">
        <f t="shared" si="3"/>
        <v>1620</v>
      </c>
      <c r="M22" s="450">
        <f t="shared" si="4"/>
        <v>4024</v>
      </c>
      <c r="N22" s="128" t="s">
        <v>131</v>
      </c>
    </row>
    <row r="23" spans="1:14" ht="23.25" customHeight="1">
      <c r="A23" s="127" t="s">
        <v>76</v>
      </c>
      <c r="B23" s="515">
        <v>455</v>
      </c>
      <c r="C23" s="515">
        <v>466</v>
      </c>
      <c r="D23" s="450">
        <f t="shared" si="0"/>
        <v>921</v>
      </c>
      <c r="E23" s="450">
        <v>0</v>
      </c>
      <c r="F23" s="450">
        <v>0</v>
      </c>
      <c r="G23" s="450">
        <f t="shared" si="1"/>
        <v>0</v>
      </c>
      <c r="H23" s="450">
        <v>0</v>
      </c>
      <c r="I23" s="450">
        <v>0</v>
      </c>
      <c r="J23" s="450">
        <v>0</v>
      </c>
      <c r="K23" s="450">
        <f t="shared" si="2"/>
        <v>455</v>
      </c>
      <c r="L23" s="450">
        <f t="shared" si="3"/>
        <v>466</v>
      </c>
      <c r="M23" s="450">
        <f t="shared" si="4"/>
        <v>921</v>
      </c>
      <c r="N23" s="128" t="s">
        <v>140</v>
      </c>
    </row>
    <row r="24" spans="1:14" ht="20.25" customHeight="1">
      <c r="A24" s="127" t="s">
        <v>50</v>
      </c>
      <c r="B24" s="515">
        <v>1413</v>
      </c>
      <c r="C24" s="515">
        <v>1883</v>
      </c>
      <c r="D24" s="450">
        <f t="shared" si="0"/>
        <v>3296</v>
      </c>
      <c r="E24" s="450">
        <v>0</v>
      </c>
      <c r="F24" s="450">
        <v>0</v>
      </c>
      <c r="G24" s="450">
        <f t="shared" si="1"/>
        <v>0</v>
      </c>
      <c r="H24" s="450">
        <v>0</v>
      </c>
      <c r="I24" s="450">
        <v>0</v>
      </c>
      <c r="J24" s="450">
        <v>0</v>
      </c>
      <c r="K24" s="450">
        <f t="shared" si="2"/>
        <v>1413</v>
      </c>
      <c r="L24" s="450">
        <f t="shared" si="3"/>
        <v>1883</v>
      </c>
      <c r="M24" s="450">
        <f t="shared" si="4"/>
        <v>3296</v>
      </c>
      <c r="N24" s="128" t="s">
        <v>432</v>
      </c>
    </row>
    <row r="25" spans="1:14" ht="20.25" customHeight="1">
      <c r="A25" s="208" t="s">
        <v>51</v>
      </c>
      <c r="B25" s="515">
        <v>1967</v>
      </c>
      <c r="C25" s="515">
        <v>2164</v>
      </c>
      <c r="D25" s="450">
        <f t="shared" si="0"/>
        <v>4131</v>
      </c>
      <c r="E25" s="450">
        <v>1</v>
      </c>
      <c r="F25" s="450">
        <v>0</v>
      </c>
      <c r="G25" s="450">
        <f t="shared" si="1"/>
        <v>1</v>
      </c>
      <c r="H25" s="450">
        <v>0</v>
      </c>
      <c r="I25" s="450">
        <v>0</v>
      </c>
      <c r="J25" s="450">
        <v>0</v>
      </c>
      <c r="K25" s="450">
        <f t="shared" si="2"/>
        <v>1968</v>
      </c>
      <c r="L25" s="450">
        <f t="shared" si="3"/>
        <v>2164</v>
      </c>
      <c r="M25" s="450">
        <f t="shared" si="4"/>
        <v>4132</v>
      </c>
      <c r="N25" s="128" t="s">
        <v>431</v>
      </c>
    </row>
    <row r="26" spans="1:14" ht="20.25" customHeight="1">
      <c r="A26" s="127" t="s">
        <v>465</v>
      </c>
      <c r="B26" s="515">
        <v>284</v>
      </c>
      <c r="C26" s="515">
        <v>96</v>
      </c>
      <c r="D26" s="450">
        <f t="shared" si="0"/>
        <v>380</v>
      </c>
      <c r="E26" s="450">
        <v>0</v>
      </c>
      <c r="F26" s="450">
        <v>0</v>
      </c>
      <c r="G26" s="450">
        <f t="shared" si="1"/>
        <v>0</v>
      </c>
      <c r="H26" s="450">
        <v>0</v>
      </c>
      <c r="I26" s="450">
        <v>0</v>
      </c>
      <c r="J26" s="450">
        <v>0</v>
      </c>
      <c r="K26" s="450">
        <f t="shared" si="2"/>
        <v>284</v>
      </c>
      <c r="L26" s="450">
        <f t="shared" si="3"/>
        <v>96</v>
      </c>
      <c r="M26" s="450">
        <f t="shared" si="4"/>
        <v>380</v>
      </c>
      <c r="N26" s="128" t="s">
        <v>262</v>
      </c>
    </row>
    <row r="27" spans="1:14" ht="20.25" customHeight="1" thickBot="1">
      <c r="A27" s="239" t="s">
        <v>38</v>
      </c>
      <c r="B27" s="963">
        <v>1334</v>
      </c>
      <c r="C27" s="963">
        <v>2376</v>
      </c>
      <c r="D27" s="964">
        <f t="shared" si="0"/>
        <v>3710</v>
      </c>
      <c r="E27" s="964">
        <v>0</v>
      </c>
      <c r="F27" s="964">
        <v>0</v>
      </c>
      <c r="G27" s="964">
        <f t="shared" si="1"/>
        <v>0</v>
      </c>
      <c r="H27" s="964">
        <v>0</v>
      </c>
      <c r="I27" s="964">
        <v>0</v>
      </c>
      <c r="J27" s="964">
        <v>0</v>
      </c>
      <c r="K27" s="964">
        <f t="shared" si="2"/>
        <v>1334</v>
      </c>
      <c r="L27" s="964">
        <f t="shared" si="3"/>
        <v>2376</v>
      </c>
      <c r="M27" s="964">
        <f t="shared" si="4"/>
        <v>3710</v>
      </c>
      <c r="N27" s="383" t="s">
        <v>132</v>
      </c>
    </row>
    <row r="28" spans="1:14" ht="23.25" customHeight="1" thickTop="1"/>
    <row r="29" spans="1:14" ht="20.25" customHeight="1"/>
    <row r="30" spans="1:14" ht="21" customHeight="1" thickBot="1">
      <c r="A30" s="242" t="s">
        <v>123</v>
      </c>
      <c r="B30" s="1036"/>
      <c r="C30" s="1036"/>
      <c r="D30" s="1036"/>
      <c r="E30" s="1036"/>
      <c r="F30" s="1036"/>
      <c r="G30" s="1036"/>
      <c r="H30" s="1036"/>
      <c r="I30" s="1036"/>
      <c r="J30" s="1036"/>
      <c r="K30" s="1036"/>
      <c r="L30" s="1036"/>
      <c r="M30" s="1036"/>
      <c r="N30" s="275" t="s">
        <v>423</v>
      </c>
    </row>
    <row r="31" spans="1:14" ht="20.25" customHeight="1" thickTop="1">
      <c r="A31" s="1016" t="s">
        <v>46</v>
      </c>
      <c r="B31" s="1016" t="s">
        <v>6</v>
      </c>
      <c r="C31" s="1016"/>
      <c r="D31" s="1016"/>
      <c r="E31" s="1016" t="s">
        <v>7</v>
      </c>
      <c r="F31" s="1016"/>
      <c r="G31" s="1016"/>
      <c r="H31" s="1016" t="s">
        <v>245</v>
      </c>
      <c r="I31" s="1016"/>
      <c r="J31" s="1016"/>
      <c r="K31" s="1016" t="s">
        <v>234</v>
      </c>
      <c r="L31" s="1016"/>
      <c r="M31" s="1016"/>
      <c r="N31" s="1033" t="s">
        <v>126</v>
      </c>
    </row>
    <row r="32" spans="1:14" ht="20.25" customHeight="1">
      <c r="A32" s="1017"/>
      <c r="B32" s="1017" t="s">
        <v>441</v>
      </c>
      <c r="C32" s="1017"/>
      <c r="D32" s="1017"/>
      <c r="E32" s="1017" t="s">
        <v>127</v>
      </c>
      <c r="F32" s="1017"/>
      <c r="G32" s="1017"/>
      <c r="H32" s="1017" t="s">
        <v>426</v>
      </c>
      <c r="I32" s="1017"/>
      <c r="J32" s="1017"/>
      <c r="K32" s="1017" t="s">
        <v>128</v>
      </c>
      <c r="L32" s="1017"/>
      <c r="M32" s="1017"/>
      <c r="N32" s="1034"/>
    </row>
    <row r="33" spans="1:14" ht="20.25" customHeight="1">
      <c r="A33" s="1017"/>
      <c r="B33" s="461" t="s">
        <v>235</v>
      </c>
      <c r="C33" s="462" t="s">
        <v>267</v>
      </c>
      <c r="D33" s="461" t="s">
        <v>241</v>
      </c>
      <c r="E33" s="461" t="s">
        <v>235</v>
      </c>
      <c r="F33" s="462" t="s">
        <v>267</v>
      </c>
      <c r="G33" s="461" t="s">
        <v>241</v>
      </c>
      <c r="H33" s="461" t="s">
        <v>235</v>
      </c>
      <c r="I33" s="462" t="s">
        <v>267</v>
      </c>
      <c r="J33" s="461" t="s">
        <v>241</v>
      </c>
      <c r="K33" s="461" t="s">
        <v>235</v>
      </c>
      <c r="L33" s="462" t="s">
        <v>267</v>
      </c>
      <c r="M33" s="461" t="s">
        <v>241</v>
      </c>
      <c r="N33" s="1034"/>
    </row>
    <row r="34" spans="1:14" ht="20.25" customHeight="1" thickBot="1">
      <c r="A34" s="1023"/>
      <c r="B34" s="517" t="s">
        <v>238</v>
      </c>
      <c r="C34" s="517" t="s">
        <v>239</v>
      </c>
      <c r="D34" s="517" t="s">
        <v>240</v>
      </c>
      <c r="E34" s="517" t="s">
        <v>238</v>
      </c>
      <c r="F34" s="517" t="s">
        <v>239</v>
      </c>
      <c r="G34" s="517" t="s">
        <v>240</v>
      </c>
      <c r="H34" s="517" t="s">
        <v>238</v>
      </c>
      <c r="I34" s="517" t="s">
        <v>239</v>
      </c>
      <c r="J34" s="517" t="s">
        <v>240</v>
      </c>
      <c r="K34" s="517" t="s">
        <v>238</v>
      </c>
      <c r="L34" s="517" t="s">
        <v>239</v>
      </c>
      <c r="M34" s="517" t="s">
        <v>240</v>
      </c>
      <c r="N34" s="1035"/>
    </row>
    <row r="35" spans="1:14" ht="22.5" customHeight="1">
      <c r="A35" s="127" t="s">
        <v>563</v>
      </c>
      <c r="B35" s="450">
        <v>214</v>
      </c>
      <c r="C35" s="450">
        <v>277</v>
      </c>
      <c r="D35" s="450">
        <f>SUM(B35:C35)</f>
        <v>491</v>
      </c>
      <c r="E35" s="450">
        <v>0</v>
      </c>
      <c r="F35" s="450">
        <v>0</v>
      </c>
      <c r="G35" s="450">
        <f>SUM(E35:F35)</f>
        <v>0</v>
      </c>
      <c r="H35" s="450">
        <v>0</v>
      </c>
      <c r="I35" s="450">
        <v>0</v>
      </c>
      <c r="J35" s="450">
        <v>0</v>
      </c>
      <c r="K35" s="450">
        <f>H35+E35+B35</f>
        <v>214</v>
      </c>
      <c r="L35" s="450">
        <f>I35+F35+C35</f>
        <v>277</v>
      </c>
      <c r="M35" s="450">
        <f>SUM(K35:L35)</f>
        <v>491</v>
      </c>
      <c r="N35" s="128" t="s">
        <v>439</v>
      </c>
    </row>
    <row r="36" spans="1:14" ht="22.5" customHeight="1">
      <c r="A36" s="127" t="s">
        <v>39</v>
      </c>
      <c r="B36" s="516">
        <v>1302</v>
      </c>
      <c r="C36" s="516">
        <v>1805</v>
      </c>
      <c r="D36" s="450">
        <f t="shared" ref="D36:D49" si="5">SUM(B36:C36)</f>
        <v>3107</v>
      </c>
      <c r="E36" s="450">
        <v>0</v>
      </c>
      <c r="F36" s="450">
        <v>0</v>
      </c>
      <c r="G36" s="450">
        <f t="shared" ref="G36:G49" si="6">SUM(E36:F36)</f>
        <v>0</v>
      </c>
      <c r="H36" s="450">
        <v>0</v>
      </c>
      <c r="I36" s="450">
        <v>0</v>
      </c>
      <c r="J36" s="450">
        <v>0</v>
      </c>
      <c r="K36" s="450">
        <f t="shared" ref="K36:K49" si="7">H36+E36+B36</f>
        <v>1302</v>
      </c>
      <c r="L36" s="450">
        <f t="shared" ref="L36:L49" si="8">I36+F36+C36</f>
        <v>1805</v>
      </c>
      <c r="M36" s="450">
        <f t="shared" ref="M36:M49" si="9">SUM(K36:L36)</f>
        <v>3107</v>
      </c>
      <c r="N36" s="128" t="s">
        <v>133</v>
      </c>
    </row>
    <row r="37" spans="1:14" ht="22.5" customHeight="1">
      <c r="A37" s="127" t="s">
        <v>40</v>
      </c>
      <c r="B37" s="450">
        <v>908</v>
      </c>
      <c r="C37" s="450">
        <v>1698</v>
      </c>
      <c r="D37" s="450">
        <f t="shared" si="5"/>
        <v>2606</v>
      </c>
      <c r="E37" s="450">
        <v>0</v>
      </c>
      <c r="F37" s="450">
        <v>0</v>
      </c>
      <c r="G37" s="450">
        <f t="shared" si="6"/>
        <v>0</v>
      </c>
      <c r="H37" s="450">
        <v>0</v>
      </c>
      <c r="I37" s="450">
        <v>0</v>
      </c>
      <c r="J37" s="450">
        <v>0</v>
      </c>
      <c r="K37" s="450">
        <f t="shared" si="7"/>
        <v>908</v>
      </c>
      <c r="L37" s="450">
        <f t="shared" si="8"/>
        <v>1698</v>
      </c>
      <c r="M37" s="450">
        <f t="shared" si="9"/>
        <v>2606</v>
      </c>
      <c r="N37" s="128" t="s">
        <v>134</v>
      </c>
    </row>
    <row r="38" spans="1:14" ht="22.5" customHeight="1">
      <c r="A38" s="127" t="s">
        <v>41</v>
      </c>
      <c r="B38" s="515">
        <v>938</v>
      </c>
      <c r="C38" s="515">
        <v>1705</v>
      </c>
      <c r="D38" s="450">
        <f t="shared" si="5"/>
        <v>2643</v>
      </c>
      <c r="E38" s="450">
        <v>0</v>
      </c>
      <c r="F38" s="450">
        <v>0</v>
      </c>
      <c r="G38" s="450">
        <f t="shared" si="6"/>
        <v>0</v>
      </c>
      <c r="H38" s="450">
        <v>0</v>
      </c>
      <c r="I38" s="450">
        <v>0</v>
      </c>
      <c r="J38" s="450">
        <v>0</v>
      </c>
      <c r="K38" s="450">
        <f t="shared" si="7"/>
        <v>938</v>
      </c>
      <c r="L38" s="450">
        <f t="shared" si="8"/>
        <v>1705</v>
      </c>
      <c r="M38" s="450">
        <f t="shared" si="9"/>
        <v>2643</v>
      </c>
      <c r="N38" s="128" t="s">
        <v>135</v>
      </c>
    </row>
    <row r="39" spans="1:14" ht="22.5" customHeight="1">
      <c r="A39" s="127" t="s">
        <v>516</v>
      </c>
      <c r="B39" s="515">
        <v>264</v>
      </c>
      <c r="C39" s="515">
        <v>290</v>
      </c>
      <c r="D39" s="450">
        <f t="shared" si="5"/>
        <v>554</v>
      </c>
      <c r="E39" s="450">
        <v>0</v>
      </c>
      <c r="F39" s="450">
        <v>0</v>
      </c>
      <c r="G39" s="450">
        <f t="shared" si="6"/>
        <v>0</v>
      </c>
      <c r="H39" s="450">
        <v>0</v>
      </c>
      <c r="I39" s="450">
        <v>0</v>
      </c>
      <c r="J39" s="450">
        <v>0</v>
      </c>
      <c r="K39" s="450">
        <f t="shared" si="7"/>
        <v>264</v>
      </c>
      <c r="L39" s="450">
        <f t="shared" si="8"/>
        <v>290</v>
      </c>
      <c r="M39" s="450">
        <f t="shared" si="9"/>
        <v>554</v>
      </c>
      <c r="N39" s="128" t="s">
        <v>659</v>
      </c>
    </row>
    <row r="40" spans="1:14" ht="22.5" customHeight="1">
      <c r="A40" s="127" t="s">
        <v>10</v>
      </c>
      <c r="B40" s="450">
        <v>1150</v>
      </c>
      <c r="C40" s="450">
        <v>1588</v>
      </c>
      <c r="D40" s="450">
        <f t="shared" si="5"/>
        <v>2738</v>
      </c>
      <c r="E40" s="450">
        <v>0</v>
      </c>
      <c r="F40" s="450">
        <v>0</v>
      </c>
      <c r="G40" s="450">
        <f t="shared" si="6"/>
        <v>0</v>
      </c>
      <c r="H40" s="450">
        <v>0</v>
      </c>
      <c r="I40" s="450">
        <v>0</v>
      </c>
      <c r="J40" s="450">
        <v>0</v>
      </c>
      <c r="K40" s="450">
        <f t="shared" si="7"/>
        <v>1150</v>
      </c>
      <c r="L40" s="450">
        <f t="shared" si="8"/>
        <v>1588</v>
      </c>
      <c r="M40" s="450">
        <f t="shared" si="9"/>
        <v>2738</v>
      </c>
      <c r="N40" s="128" t="s">
        <v>136</v>
      </c>
    </row>
    <row r="41" spans="1:14" ht="22.5" customHeight="1">
      <c r="A41" s="127" t="s">
        <v>42</v>
      </c>
      <c r="B41" s="515">
        <v>1287</v>
      </c>
      <c r="C41" s="515">
        <v>1665</v>
      </c>
      <c r="D41" s="450">
        <f t="shared" si="5"/>
        <v>2952</v>
      </c>
      <c r="E41" s="450">
        <v>0</v>
      </c>
      <c r="F41" s="450">
        <v>0</v>
      </c>
      <c r="G41" s="450">
        <f t="shared" si="6"/>
        <v>0</v>
      </c>
      <c r="H41" s="450">
        <v>0</v>
      </c>
      <c r="I41" s="450">
        <v>0</v>
      </c>
      <c r="J41" s="450">
        <v>0</v>
      </c>
      <c r="K41" s="450">
        <f t="shared" si="7"/>
        <v>1287</v>
      </c>
      <c r="L41" s="450">
        <f t="shared" si="8"/>
        <v>1665</v>
      </c>
      <c r="M41" s="450">
        <f t="shared" si="9"/>
        <v>2952</v>
      </c>
      <c r="N41" s="128" t="s">
        <v>137</v>
      </c>
    </row>
    <row r="42" spans="1:14" ht="22.5" customHeight="1">
      <c r="A42" s="127" t="s">
        <v>0</v>
      </c>
      <c r="B42" s="515">
        <v>545</v>
      </c>
      <c r="C42" s="515">
        <v>978</v>
      </c>
      <c r="D42" s="450">
        <f t="shared" si="5"/>
        <v>1523</v>
      </c>
      <c r="E42" s="450">
        <v>0</v>
      </c>
      <c r="F42" s="450">
        <v>0</v>
      </c>
      <c r="G42" s="450">
        <f t="shared" si="6"/>
        <v>0</v>
      </c>
      <c r="H42" s="450">
        <v>0</v>
      </c>
      <c r="I42" s="450">
        <v>0</v>
      </c>
      <c r="J42" s="450">
        <v>0</v>
      </c>
      <c r="K42" s="450">
        <f t="shared" si="7"/>
        <v>545</v>
      </c>
      <c r="L42" s="450">
        <f t="shared" si="8"/>
        <v>978</v>
      </c>
      <c r="M42" s="450">
        <f t="shared" si="9"/>
        <v>1523</v>
      </c>
      <c r="N42" s="128" t="s">
        <v>138</v>
      </c>
    </row>
    <row r="43" spans="1:14" ht="31.5" customHeight="1">
      <c r="A43" s="208" t="s">
        <v>1</v>
      </c>
      <c r="B43" s="515">
        <v>981</v>
      </c>
      <c r="C43" s="515">
        <v>1138</v>
      </c>
      <c r="D43" s="450">
        <f t="shared" si="5"/>
        <v>2119</v>
      </c>
      <c r="E43" s="450">
        <v>0</v>
      </c>
      <c r="F43" s="450">
        <v>0</v>
      </c>
      <c r="G43" s="450">
        <f t="shared" si="6"/>
        <v>0</v>
      </c>
      <c r="H43" s="450">
        <v>0</v>
      </c>
      <c r="I43" s="450">
        <v>0</v>
      </c>
      <c r="J43" s="450">
        <v>0</v>
      </c>
      <c r="K43" s="450">
        <f t="shared" si="7"/>
        <v>981</v>
      </c>
      <c r="L43" s="450">
        <f t="shared" si="8"/>
        <v>1138</v>
      </c>
      <c r="M43" s="450">
        <f t="shared" si="9"/>
        <v>2119</v>
      </c>
      <c r="N43" s="128" t="s">
        <v>139</v>
      </c>
    </row>
    <row r="44" spans="1:14" ht="34.5" customHeight="1">
      <c r="A44" s="127" t="s">
        <v>564</v>
      </c>
      <c r="B44" s="450">
        <v>24</v>
      </c>
      <c r="C44" s="450">
        <v>17</v>
      </c>
      <c r="D44" s="450">
        <f t="shared" si="5"/>
        <v>41</v>
      </c>
      <c r="E44" s="450">
        <v>0</v>
      </c>
      <c r="F44" s="450">
        <v>0</v>
      </c>
      <c r="G44" s="450">
        <f t="shared" si="6"/>
        <v>0</v>
      </c>
      <c r="H44" s="450">
        <v>0</v>
      </c>
      <c r="I44" s="450">
        <v>0</v>
      </c>
      <c r="J44" s="450">
        <v>0</v>
      </c>
      <c r="K44" s="450">
        <f t="shared" si="7"/>
        <v>24</v>
      </c>
      <c r="L44" s="450">
        <f t="shared" si="8"/>
        <v>17</v>
      </c>
      <c r="M44" s="450">
        <f t="shared" si="9"/>
        <v>41</v>
      </c>
      <c r="N44" s="446" t="s">
        <v>565</v>
      </c>
    </row>
    <row r="45" spans="1:14" ht="39.75" customHeight="1">
      <c r="A45" s="127" t="s">
        <v>263</v>
      </c>
      <c r="B45" s="515">
        <v>3782</v>
      </c>
      <c r="C45" s="515">
        <v>2436</v>
      </c>
      <c r="D45" s="450">
        <f t="shared" si="5"/>
        <v>6218</v>
      </c>
      <c r="E45" s="450">
        <v>3</v>
      </c>
      <c r="F45" s="450">
        <v>0</v>
      </c>
      <c r="G45" s="450">
        <f t="shared" si="6"/>
        <v>3</v>
      </c>
      <c r="H45" s="450">
        <v>0</v>
      </c>
      <c r="I45" s="450">
        <v>0</v>
      </c>
      <c r="J45" s="450">
        <v>0</v>
      </c>
      <c r="K45" s="450">
        <f t="shared" si="7"/>
        <v>3785</v>
      </c>
      <c r="L45" s="450">
        <f t="shared" si="8"/>
        <v>2436</v>
      </c>
      <c r="M45" s="450">
        <f t="shared" si="9"/>
        <v>6221</v>
      </c>
      <c r="N45" s="446" t="s">
        <v>427</v>
      </c>
    </row>
    <row r="46" spans="1:14" ht="39.75" customHeight="1">
      <c r="A46" s="127" t="s">
        <v>255</v>
      </c>
      <c r="B46" s="515">
        <v>4938</v>
      </c>
      <c r="C46" s="515">
        <v>4212</v>
      </c>
      <c r="D46" s="450">
        <f t="shared" si="5"/>
        <v>9150</v>
      </c>
      <c r="E46" s="450">
        <v>1</v>
      </c>
      <c r="F46" s="450">
        <v>3</v>
      </c>
      <c r="G46" s="450">
        <f t="shared" si="6"/>
        <v>4</v>
      </c>
      <c r="H46" s="450">
        <v>0</v>
      </c>
      <c r="I46" s="450">
        <v>0</v>
      </c>
      <c r="J46" s="450">
        <v>0</v>
      </c>
      <c r="K46" s="450">
        <f t="shared" si="7"/>
        <v>4939</v>
      </c>
      <c r="L46" s="450">
        <f t="shared" si="8"/>
        <v>4215</v>
      </c>
      <c r="M46" s="450">
        <f t="shared" si="9"/>
        <v>9154</v>
      </c>
      <c r="N46" s="446" t="s">
        <v>428</v>
      </c>
    </row>
    <row r="47" spans="1:14" ht="30.75" customHeight="1">
      <c r="A47" s="127" t="s">
        <v>254</v>
      </c>
      <c r="B47" s="515">
        <v>3442</v>
      </c>
      <c r="C47" s="515">
        <v>3332</v>
      </c>
      <c r="D47" s="450">
        <f t="shared" si="5"/>
        <v>6774</v>
      </c>
      <c r="E47" s="450">
        <v>0</v>
      </c>
      <c r="F47" s="450">
        <v>0</v>
      </c>
      <c r="G47" s="450">
        <f t="shared" si="6"/>
        <v>0</v>
      </c>
      <c r="H47" s="450">
        <v>0</v>
      </c>
      <c r="I47" s="450">
        <v>0</v>
      </c>
      <c r="J47" s="450">
        <v>0</v>
      </c>
      <c r="K47" s="450">
        <f t="shared" si="7"/>
        <v>3442</v>
      </c>
      <c r="L47" s="450">
        <f t="shared" si="8"/>
        <v>3332</v>
      </c>
      <c r="M47" s="450">
        <f t="shared" si="9"/>
        <v>6774</v>
      </c>
      <c r="N47" s="446" t="s">
        <v>429</v>
      </c>
    </row>
    <row r="48" spans="1:14" ht="30.75" customHeight="1">
      <c r="A48" s="127" t="s">
        <v>509</v>
      </c>
      <c r="B48" s="515">
        <v>2793</v>
      </c>
      <c r="C48" s="515">
        <v>2353</v>
      </c>
      <c r="D48" s="450">
        <f t="shared" si="5"/>
        <v>5146</v>
      </c>
      <c r="E48" s="450">
        <v>1</v>
      </c>
      <c r="F48" s="450">
        <v>0</v>
      </c>
      <c r="G48" s="450">
        <f t="shared" si="6"/>
        <v>1</v>
      </c>
      <c r="H48" s="450">
        <v>0</v>
      </c>
      <c r="I48" s="450">
        <v>0</v>
      </c>
      <c r="J48" s="450">
        <v>0</v>
      </c>
      <c r="K48" s="450">
        <f t="shared" si="7"/>
        <v>2794</v>
      </c>
      <c r="L48" s="450">
        <f t="shared" si="8"/>
        <v>2353</v>
      </c>
      <c r="M48" s="450">
        <f t="shared" si="9"/>
        <v>5147</v>
      </c>
      <c r="N48" s="446" t="s">
        <v>430</v>
      </c>
    </row>
    <row r="49" spans="1:14" ht="27.75" customHeight="1">
      <c r="A49" s="127" t="s">
        <v>52</v>
      </c>
      <c r="B49" s="515">
        <v>10756</v>
      </c>
      <c r="C49" s="515">
        <v>6991</v>
      </c>
      <c r="D49" s="450">
        <f t="shared" si="5"/>
        <v>17747</v>
      </c>
      <c r="E49" s="450">
        <v>2</v>
      </c>
      <c r="F49" s="450">
        <v>3</v>
      </c>
      <c r="G49" s="450">
        <f t="shared" si="6"/>
        <v>5</v>
      </c>
      <c r="H49" s="450">
        <v>0</v>
      </c>
      <c r="I49" s="450">
        <v>0</v>
      </c>
      <c r="J49" s="450">
        <v>0</v>
      </c>
      <c r="K49" s="450">
        <f t="shared" si="7"/>
        <v>10758</v>
      </c>
      <c r="L49" s="450">
        <f t="shared" si="8"/>
        <v>6994</v>
      </c>
      <c r="M49" s="450">
        <f t="shared" si="9"/>
        <v>17752</v>
      </c>
      <c r="N49" s="128" t="s">
        <v>141</v>
      </c>
    </row>
    <row r="50" spans="1:14" ht="20.25" customHeight="1" thickBot="1">
      <c r="A50" s="239" t="s">
        <v>11</v>
      </c>
      <c r="B50" s="483">
        <f>SUM(B9:B27,B35:B49)</f>
        <v>56549</v>
      </c>
      <c r="C50" s="483">
        <f t="shared" ref="C50:M50" si="10">SUM(C9:C27,C35:C49)</f>
        <v>59268</v>
      </c>
      <c r="D50" s="483">
        <f t="shared" si="10"/>
        <v>115817</v>
      </c>
      <c r="E50" s="483">
        <f t="shared" si="10"/>
        <v>12</v>
      </c>
      <c r="F50" s="483">
        <f t="shared" si="10"/>
        <v>12</v>
      </c>
      <c r="G50" s="483">
        <f t="shared" si="10"/>
        <v>24</v>
      </c>
      <c r="H50" s="483">
        <f t="shared" si="10"/>
        <v>0</v>
      </c>
      <c r="I50" s="483">
        <f t="shared" si="10"/>
        <v>0</v>
      </c>
      <c r="J50" s="483">
        <f t="shared" si="10"/>
        <v>0</v>
      </c>
      <c r="K50" s="483">
        <f t="shared" si="10"/>
        <v>56561</v>
      </c>
      <c r="L50" s="483">
        <f t="shared" si="10"/>
        <v>59280</v>
      </c>
      <c r="M50" s="483">
        <f t="shared" si="10"/>
        <v>115841</v>
      </c>
      <c r="N50" s="218" t="s">
        <v>161</v>
      </c>
    </row>
    <row r="51" spans="1:14" ht="20.25" customHeight="1" thickTop="1">
      <c r="A51" s="240"/>
      <c r="H51" s="240"/>
      <c r="I51" s="240"/>
      <c r="J51" s="240"/>
      <c r="K51" s="241"/>
      <c r="L51" s="241"/>
      <c r="M51" s="241"/>
      <c r="N51" s="287"/>
    </row>
    <row r="52" spans="1:14" ht="20.25" customHeight="1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87"/>
    </row>
    <row r="53" spans="1:14" ht="18" customHeight="1" thickBot="1">
      <c r="A53" s="244" t="s">
        <v>123</v>
      </c>
      <c r="B53" s="1041"/>
      <c r="C53" s="1041"/>
      <c r="D53" s="1041"/>
      <c r="E53" s="1041"/>
      <c r="F53" s="1041"/>
      <c r="G53" s="1041"/>
      <c r="H53" s="1041"/>
      <c r="I53" s="1041"/>
      <c r="J53" s="1041"/>
      <c r="K53" s="1041"/>
      <c r="L53" s="1041"/>
      <c r="M53" s="1041"/>
      <c r="N53" s="275" t="s">
        <v>423</v>
      </c>
    </row>
    <row r="54" spans="1:14" ht="18.75" customHeight="1" thickTop="1">
      <c r="A54" s="1016" t="s">
        <v>46</v>
      </c>
      <c r="B54" s="1016" t="s">
        <v>6</v>
      </c>
      <c r="C54" s="1016"/>
      <c r="D54" s="1016"/>
      <c r="E54" s="1016" t="s">
        <v>7</v>
      </c>
      <c r="F54" s="1016"/>
      <c r="G54" s="1016"/>
      <c r="H54" s="1016" t="s">
        <v>245</v>
      </c>
      <c r="I54" s="1016"/>
      <c r="J54" s="1016"/>
      <c r="K54" s="1016" t="s">
        <v>234</v>
      </c>
      <c r="L54" s="1016"/>
      <c r="M54" s="1016"/>
      <c r="N54" s="1037" t="s">
        <v>126</v>
      </c>
    </row>
    <row r="55" spans="1:14" ht="15" customHeight="1">
      <c r="A55" s="1017"/>
      <c r="B55" s="1017" t="s">
        <v>441</v>
      </c>
      <c r="C55" s="1017"/>
      <c r="D55" s="1017"/>
      <c r="E55" s="1017" t="s">
        <v>127</v>
      </c>
      <c r="F55" s="1017"/>
      <c r="G55" s="1017"/>
      <c r="H55" s="1017" t="s">
        <v>426</v>
      </c>
      <c r="I55" s="1017"/>
      <c r="J55" s="1017"/>
      <c r="K55" s="1017" t="s">
        <v>128</v>
      </c>
      <c r="L55" s="1017"/>
      <c r="M55" s="1017"/>
      <c r="N55" s="1038"/>
    </row>
    <row r="56" spans="1:14" ht="24" customHeight="1">
      <c r="A56" s="1017"/>
      <c r="B56" s="461" t="s">
        <v>235</v>
      </c>
      <c r="C56" s="462" t="s">
        <v>267</v>
      </c>
      <c r="D56" s="461" t="s">
        <v>241</v>
      </c>
      <c r="E56" s="461" t="s">
        <v>235</v>
      </c>
      <c r="F56" s="462" t="s">
        <v>267</v>
      </c>
      <c r="G56" s="461" t="s">
        <v>241</v>
      </c>
      <c r="H56" s="461" t="s">
        <v>235</v>
      </c>
      <c r="I56" s="462" t="s">
        <v>267</v>
      </c>
      <c r="J56" s="461" t="s">
        <v>241</v>
      </c>
      <c r="K56" s="461" t="s">
        <v>235</v>
      </c>
      <c r="L56" s="462" t="s">
        <v>267</v>
      </c>
      <c r="M56" s="461" t="s">
        <v>241</v>
      </c>
      <c r="N56" s="1038"/>
    </row>
    <row r="57" spans="1:14" ht="24" customHeight="1" thickBot="1">
      <c r="A57" s="1023"/>
      <c r="B57" s="465" t="s">
        <v>238</v>
      </c>
      <c r="C57" s="465" t="s">
        <v>239</v>
      </c>
      <c r="D57" s="465" t="s">
        <v>240</v>
      </c>
      <c r="E57" s="465" t="s">
        <v>238</v>
      </c>
      <c r="F57" s="465" t="s">
        <v>239</v>
      </c>
      <c r="G57" s="465" t="s">
        <v>240</v>
      </c>
      <c r="H57" s="465" t="s">
        <v>238</v>
      </c>
      <c r="I57" s="465" t="s">
        <v>239</v>
      </c>
      <c r="J57" s="465" t="s">
        <v>240</v>
      </c>
      <c r="K57" s="465" t="s">
        <v>238</v>
      </c>
      <c r="L57" s="465" t="s">
        <v>239</v>
      </c>
      <c r="M57" s="465" t="s">
        <v>240</v>
      </c>
      <c r="N57" s="1039"/>
    </row>
    <row r="58" spans="1:14" ht="25.5" customHeight="1">
      <c r="A58" s="237" t="s">
        <v>12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45" t="s">
        <v>233</v>
      </c>
    </row>
    <row r="59" spans="1:14" ht="24" customHeight="1">
      <c r="A59" s="127" t="s">
        <v>34</v>
      </c>
      <c r="B59" s="515">
        <v>1114</v>
      </c>
      <c r="C59" s="515">
        <v>1320</v>
      </c>
      <c r="D59" s="515">
        <f>SUM(B59:C59)</f>
        <v>2434</v>
      </c>
      <c r="E59" s="450">
        <v>0</v>
      </c>
      <c r="F59" s="450">
        <v>1</v>
      </c>
      <c r="G59" s="450">
        <f>SUM(E59:F59)</f>
        <v>1</v>
      </c>
      <c r="H59" s="450">
        <v>0</v>
      </c>
      <c r="I59" s="450">
        <v>0</v>
      </c>
      <c r="J59" s="450">
        <v>0</v>
      </c>
      <c r="K59" s="450">
        <f>H59+E59+B59</f>
        <v>1114</v>
      </c>
      <c r="L59" s="450">
        <f>I59+F59+C59</f>
        <v>1321</v>
      </c>
      <c r="M59" s="450">
        <f>L59+K59</f>
        <v>2435</v>
      </c>
      <c r="N59" s="128" t="s">
        <v>130</v>
      </c>
    </row>
    <row r="60" spans="1:14" ht="24" customHeight="1">
      <c r="A60" s="208" t="s">
        <v>47</v>
      </c>
      <c r="B60" s="515">
        <v>853</v>
      </c>
      <c r="C60" s="515">
        <v>645</v>
      </c>
      <c r="D60" s="515">
        <f t="shared" ref="D60:D74" si="11">SUM(B60:C60)</f>
        <v>1498</v>
      </c>
      <c r="E60" s="450">
        <v>0</v>
      </c>
      <c r="F60" s="450">
        <v>0</v>
      </c>
      <c r="G60" s="450">
        <f t="shared" ref="G60:G74" si="12">SUM(E60:F60)</f>
        <v>0</v>
      </c>
      <c r="H60" s="450">
        <v>0</v>
      </c>
      <c r="I60" s="450">
        <v>0</v>
      </c>
      <c r="J60" s="450">
        <v>0</v>
      </c>
      <c r="K60" s="450">
        <f t="shared" ref="K60:K74" si="13">H60+E60+B60</f>
        <v>853</v>
      </c>
      <c r="L60" s="450">
        <f t="shared" ref="L60:L74" si="14">I60+F60+C60</f>
        <v>645</v>
      </c>
      <c r="M60" s="450">
        <f t="shared" ref="M60:M74" si="15">L60+K60</f>
        <v>1498</v>
      </c>
      <c r="N60" s="128" t="s">
        <v>434</v>
      </c>
    </row>
    <row r="61" spans="1:14" ht="24" customHeight="1">
      <c r="A61" s="127" t="s">
        <v>48</v>
      </c>
      <c r="B61" s="515">
        <v>3</v>
      </c>
      <c r="C61" s="515">
        <v>1</v>
      </c>
      <c r="D61" s="515">
        <f t="shared" si="11"/>
        <v>4</v>
      </c>
      <c r="E61" s="450">
        <v>0</v>
      </c>
      <c r="F61" s="450">
        <v>0</v>
      </c>
      <c r="G61" s="450">
        <f t="shared" si="12"/>
        <v>0</v>
      </c>
      <c r="H61" s="450">
        <v>0</v>
      </c>
      <c r="I61" s="450">
        <v>0</v>
      </c>
      <c r="J61" s="450">
        <v>0</v>
      </c>
      <c r="K61" s="450">
        <f t="shared" si="13"/>
        <v>3</v>
      </c>
      <c r="L61" s="450">
        <f t="shared" si="14"/>
        <v>1</v>
      </c>
      <c r="M61" s="450">
        <f t="shared" si="15"/>
        <v>4</v>
      </c>
      <c r="N61" s="128" t="s">
        <v>435</v>
      </c>
    </row>
    <row r="62" spans="1:14" ht="24" customHeight="1">
      <c r="A62" s="127" t="s">
        <v>73</v>
      </c>
      <c r="B62" s="515">
        <v>642</v>
      </c>
      <c r="C62" s="515">
        <v>593</v>
      </c>
      <c r="D62" s="515">
        <f t="shared" si="11"/>
        <v>1235</v>
      </c>
      <c r="E62" s="450">
        <v>0</v>
      </c>
      <c r="F62" s="450">
        <v>0</v>
      </c>
      <c r="G62" s="450">
        <f t="shared" si="12"/>
        <v>0</v>
      </c>
      <c r="H62" s="450">
        <v>0</v>
      </c>
      <c r="I62" s="450">
        <v>0</v>
      </c>
      <c r="J62" s="450">
        <v>0</v>
      </c>
      <c r="K62" s="450">
        <f t="shared" si="13"/>
        <v>642</v>
      </c>
      <c r="L62" s="450">
        <f t="shared" si="14"/>
        <v>593</v>
      </c>
      <c r="M62" s="450">
        <f t="shared" si="15"/>
        <v>1235</v>
      </c>
      <c r="N62" s="128" t="s">
        <v>437</v>
      </c>
    </row>
    <row r="63" spans="1:14" ht="24" customHeight="1">
      <c r="A63" s="208" t="s">
        <v>35</v>
      </c>
      <c r="B63" s="515">
        <v>1039</v>
      </c>
      <c r="C63" s="515">
        <v>352</v>
      </c>
      <c r="D63" s="515">
        <f t="shared" si="11"/>
        <v>1391</v>
      </c>
      <c r="E63" s="450">
        <v>0</v>
      </c>
      <c r="F63" s="450">
        <v>0</v>
      </c>
      <c r="G63" s="450">
        <f t="shared" si="12"/>
        <v>0</v>
      </c>
      <c r="H63" s="450">
        <v>0</v>
      </c>
      <c r="I63" s="450">
        <v>0</v>
      </c>
      <c r="J63" s="450">
        <v>0</v>
      </c>
      <c r="K63" s="450">
        <f t="shared" si="13"/>
        <v>1039</v>
      </c>
      <c r="L63" s="450">
        <f t="shared" si="14"/>
        <v>352</v>
      </c>
      <c r="M63" s="450">
        <f t="shared" si="15"/>
        <v>1391</v>
      </c>
      <c r="N63" s="128" t="s">
        <v>438</v>
      </c>
    </row>
    <row r="64" spans="1:14" ht="24" customHeight="1">
      <c r="A64" s="127" t="s">
        <v>36</v>
      </c>
      <c r="B64" s="515">
        <v>807</v>
      </c>
      <c r="C64" s="515">
        <v>502</v>
      </c>
      <c r="D64" s="515">
        <f t="shared" si="11"/>
        <v>1309</v>
      </c>
      <c r="E64" s="450">
        <v>0</v>
      </c>
      <c r="F64" s="450">
        <v>0</v>
      </c>
      <c r="G64" s="450">
        <f t="shared" si="12"/>
        <v>0</v>
      </c>
      <c r="H64" s="450">
        <v>0</v>
      </c>
      <c r="I64" s="450">
        <v>0</v>
      </c>
      <c r="J64" s="450">
        <v>0</v>
      </c>
      <c r="K64" s="450">
        <f t="shared" si="13"/>
        <v>807</v>
      </c>
      <c r="L64" s="450">
        <f t="shared" si="14"/>
        <v>502</v>
      </c>
      <c r="M64" s="450">
        <f t="shared" si="15"/>
        <v>1309</v>
      </c>
      <c r="N64" s="128" t="s">
        <v>433</v>
      </c>
    </row>
    <row r="65" spans="1:14" ht="24" customHeight="1">
      <c r="A65" s="127" t="s">
        <v>49</v>
      </c>
      <c r="B65" s="515">
        <v>576</v>
      </c>
      <c r="C65" s="515">
        <v>423</v>
      </c>
      <c r="D65" s="515">
        <f t="shared" si="11"/>
        <v>999</v>
      </c>
      <c r="E65" s="450">
        <v>0</v>
      </c>
      <c r="F65" s="450">
        <v>0</v>
      </c>
      <c r="G65" s="450">
        <f t="shared" si="12"/>
        <v>0</v>
      </c>
      <c r="H65" s="450">
        <v>0</v>
      </c>
      <c r="I65" s="450">
        <v>0</v>
      </c>
      <c r="J65" s="450">
        <v>0</v>
      </c>
      <c r="K65" s="450">
        <f t="shared" si="13"/>
        <v>576</v>
      </c>
      <c r="L65" s="450">
        <f t="shared" si="14"/>
        <v>423</v>
      </c>
      <c r="M65" s="450">
        <f t="shared" si="15"/>
        <v>999</v>
      </c>
      <c r="N65" s="128" t="s">
        <v>440</v>
      </c>
    </row>
    <row r="66" spans="1:14" ht="30" customHeight="1">
      <c r="A66" s="127" t="s">
        <v>37</v>
      </c>
      <c r="B66" s="515">
        <v>1015</v>
      </c>
      <c r="C66" s="515">
        <v>379</v>
      </c>
      <c r="D66" s="515">
        <f t="shared" si="11"/>
        <v>1394</v>
      </c>
      <c r="E66" s="450">
        <v>0</v>
      </c>
      <c r="F66" s="450">
        <v>0</v>
      </c>
      <c r="G66" s="450">
        <f t="shared" si="12"/>
        <v>0</v>
      </c>
      <c r="H66" s="450">
        <v>0</v>
      </c>
      <c r="I66" s="450">
        <v>0</v>
      </c>
      <c r="J66" s="450">
        <v>0</v>
      </c>
      <c r="K66" s="450">
        <f t="shared" si="13"/>
        <v>1015</v>
      </c>
      <c r="L66" s="450">
        <f t="shared" si="14"/>
        <v>379</v>
      </c>
      <c r="M66" s="450">
        <f t="shared" si="15"/>
        <v>1394</v>
      </c>
      <c r="N66" s="128" t="s">
        <v>131</v>
      </c>
    </row>
    <row r="67" spans="1:14" ht="29.25" customHeight="1">
      <c r="A67" s="127" t="s">
        <v>76</v>
      </c>
      <c r="B67" s="515">
        <v>172</v>
      </c>
      <c r="C67" s="515">
        <v>90</v>
      </c>
      <c r="D67" s="515">
        <f t="shared" si="11"/>
        <v>262</v>
      </c>
      <c r="E67" s="450">
        <v>0</v>
      </c>
      <c r="F67" s="450">
        <v>0</v>
      </c>
      <c r="G67" s="450">
        <f t="shared" si="12"/>
        <v>0</v>
      </c>
      <c r="H67" s="450">
        <v>0</v>
      </c>
      <c r="I67" s="450">
        <v>0</v>
      </c>
      <c r="J67" s="450">
        <v>0</v>
      </c>
      <c r="K67" s="450">
        <f t="shared" si="13"/>
        <v>172</v>
      </c>
      <c r="L67" s="450">
        <f t="shared" si="14"/>
        <v>90</v>
      </c>
      <c r="M67" s="450">
        <f t="shared" si="15"/>
        <v>262</v>
      </c>
      <c r="N67" s="128" t="s">
        <v>140</v>
      </c>
    </row>
    <row r="68" spans="1:14" ht="24" customHeight="1">
      <c r="A68" s="127" t="s">
        <v>50</v>
      </c>
      <c r="B68" s="515">
        <v>445</v>
      </c>
      <c r="C68" s="515">
        <v>292</v>
      </c>
      <c r="D68" s="515">
        <f t="shared" si="11"/>
        <v>737</v>
      </c>
      <c r="E68" s="450">
        <v>0</v>
      </c>
      <c r="F68" s="450">
        <v>0</v>
      </c>
      <c r="G68" s="450">
        <f t="shared" si="12"/>
        <v>0</v>
      </c>
      <c r="H68" s="450">
        <v>0</v>
      </c>
      <c r="I68" s="450">
        <v>0</v>
      </c>
      <c r="J68" s="450">
        <v>0</v>
      </c>
      <c r="K68" s="450">
        <f t="shared" si="13"/>
        <v>445</v>
      </c>
      <c r="L68" s="450">
        <f t="shared" si="14"/>
        <v>292</v>
      </c>
      <c r="M68" s="450">
        <f t="shared" si="15"/>
        <v>737</v>
      </c>
      <c r="N68" s="128" t="s">
        <v>432</v>
      </c>
    </row>
    <row r="69" spans="1:14" ht="24" customHeight="1">
      <c r="A69" s="127" t="s">
        <v>51</v>
      </c>
      <c r="B69" s="515">
        <v>155</v>
      </c>
      <c r="C69" s="515">
        <v>68</v>
      </c>
      <c r="D69" s="515">
        <f t="shared" si="11"/>
        <v>223</v>
      </c>
      <c r="E69" s="450">
        <v>0</v>
      </c>
      <c r="F69" s="450">
        <v>0</v>
      </c>
      <c r="G69" s="450">
        <f t="shared" si="12"/>
        <v>0</v>
      </c>
      <c r="H69" s="450">
        <v>0</v>
      </c>
      <c r="I69" s="450">
        <v>0</v>
      </c>
      <c r="J69" s="450">
        <v>0</v>
      </c>
      <c r="K69" s="450">
        <f t="shared" si="13"/>
        <v>155</v>
      </c>
      <c r="L69" s="450">
        <f t="shared" si="14"/>
        <v>68</v>
      </c>
      <c r="M69" s="450">
        <f t="shared" si="15"/>
        <v>223</v>
      </c>
      <c r="N69" s="128" t="s">
        <v>431</v>
      </c>
    </row>
    <row r="70" spans="1:14" ht="24" customHeight="1">
      <c r="A70" s="127" t="s">
        <v>264</v>
      </c>
      <c r="B70" s="515">
        <v>47</v>
      </c>
      <c r="C70" s="515">
        <v>14</v>
      </c>
      <c r="D70" s="515">
        <f t="shared" si="11"/>
        <v>61</v>
      </c>
      <c r="E70" s="450">
        <v>0</v>
      </c>
      <c r="F70" s="450">
        <v>0</v>
      </c>
      <c r="G70" s="450">
        <f t="shared" si="12"/>
        <v>0</v>
      </c>
      <c r="H70" s="450">
        <v>0</v>
      </c>
      <c r="I70" s="450">
        <v>0</v>
      </c>
      <c r="J70" s="450">
        <v>0</v>
      </c>
      <c r="K70" s="450">
        <f t="shared" si="13"/>
        <v>47</v>
      </c>
      <c r="L70" s="450">
        <f t="shared" si="14"/>
        <v>14</v>
      </c>
      <c r="M70" s="450">
        <f t="shared" si="15"/>
        <v>61</v>
      </c>
      <c r="N70" s="128" t="s">
        <v>262</v>
      </c>
    </row>
    <row r="71" spans="1:14" ht="24" customHeight="1">
      <c r="A71" s="127" t="s">
        <v>38</v>
      </c>
      <c r="B71" s="515">
        <v>686</v>
      </c>
      <c r="C71" s="515">
        <v>482</v>
      </c>
      <c r="D71" s="515">
        <f t="shared" si="11"/>
        <v>1168</v>
      </c>
      <c r="E71" s="450">
        <v>0</v>
      </c>
      <c r="F71" s="450">
        <v>0</v>
      </c>
      <c r="G71" s="450">
        <f t="shared" si="12"/>
        <v>0</v>
      </c>
      <c r="H71" s="450">
        <v>0</v>
      </c>
      <c r="I71" s="450">
        <v>0</v>
      </c>
      <c r="J71" s="450">
        <v>0</v>
      </c>
      <c r="K71" s="450">
        <f t="shared" si="13"/>
        <v>686</v>
      </c>
      <c r="L71" s="450">
        <f t="shared" si="14"/>
        <v>482</v>
      </c>
      <c r="M71" s="450">
        <f t="shared" si="15"/>
        <v>1168</v>
      </c>
      <c r="N71" s="128" t="s">
        <v>132</v>
      </c>
    </row>
    <row r="72" spans="1:14" ht="24" customHeight="1">
      <c r="A72" s="127" t="s">
        <v>39</v>
      </c>
      <c r="B72" s="515">
        <v>723</v>
      </c>
      <c r="C72" s="515">
        <v>524</v>
      </c>
      <c r="D72" s="515">
        <f t="shared" si="11"/>
        <v>1247</v>
      </c>
      <c r="E72" s="450">
        <v>0</v>
      </c>
      <c r="F72" s="450">
        <v>0</v>
      </c>
      <c r="G72" s="450">
        <f t="shared" si="12"/>
        <v>0</v>
      </c>
      <c r="H72" s="450">
        <v>0</v>
      </c>
      <c r="I72" s="450">
        <v>0</v>
      </c>
      <c r="J72" s="450">
        <v>0</v>
      </c>
      <c r="K72" s="450">
        <f t="shared" si="13"/>
        <v>723</v>
      </c>
      <c r="L72" s="450">
        <f t="shared" si="14"/>
        <v>524</v>
      </c>
      <c r="M72" s="450">
        <f t="shared" si="15"/>
        <v>1247</v>
      </c>
      <c r="N72" s="128" t="s">
        <v>133</v>
      </c>
    </row>
    <row r="73" spans="1:14" ht="30" customHeight="1">
      <c r="A73" s="127" t="s">
        <v>40</v>
      </c>
      <c r="B73" s="450">
        <v>729</v>
      </c>
      <c r="C73" s="450">
        <v>634</v>
      </c>
      <c r="D73" s="515">
        <f t="shared" si="11"/>
        <v>1363</v>
      </c>
      <c r="E73" s="450">
        <v>0</v>
      </c>
      <c r="F73" s="450">
        <v>0</v>
      </c>
      <c r="G73" s="450">
        <f t="shared" si="12"/>
        <v>0</v>
      </c>
      <c r="H73" s="450">
        <v>0</v>
      </c>
      <c r="I73" s="450">
        <v>0</v>
      </c>
      <c r="J73" s="450">
        <v>0</v>
      </c>
      <c r="K73" s="450">
        <f t="shared" si="13"/>
        <v>729</v>
      </c>
      <c r="L73" s="450">
        <f t="shared" si="14"/>
        <v>634</v>
      </c>
      <c r="M73" s="450">
        <f t="shared" si="15"/>
        <v>1363</v>
      </c>
      <c r="N73" s="128" t="s">
        <v>134</v>
      </c>
    </row>
    <row r="74" spans="1:14" ht="30" customHeight="1" thickBot="1">
      <c r="A74" s="239" t="s">
        <v>41</v>
      </c>
      <c r="B74" s="483">
        <v>546</v>
      </c>
      <c r="C74" s="483">
        <v>412</v>
      </c>
      <c r="D74" s="963">
        <f t="shared" si="11"/>
        <v>958</v>
      </c>
      <c r="E74" s="483">
        <v>0</v>
      </c>
      <c r="F74" s="483">
        <v>0</v>
      </c>
      <c r="G74" s="964">
        <f t="shared" si="12"/>
        <v>0</v>
      </c>
      <c r="H74" s="483">
        <v>0</v>
      </c>
      <c r="I74" s="483">
        <v>0</v>
      </c>
      <c r="J74" s="483">
        <v>0</v>
      </c>
      <c r="K74" s="964">
        <f t="shared" si="13"/>
        <v>546</v>
      </c>
      <c r="L74" s="964">
        <f t="shared" si="14"/>
        <v>412</v>
      </c>
      <c r="M74" s="964">
        <f t="shared" si="15"/>
        <v>958</v>
      </c>
      <c r="N74" s="383" t="s">
        <v>135</v>
      </c>
    </row>
    <row r="75" spans="1:14" ht="18" customHeight="1" thickTop="1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7"/>
    </row>
    <row r="76" spans="1:14" ht="18" customHeight="1">
      <c r="A76" s="240"/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7"/>
    </row>
    <row r="77" spans="1:14" ht="18" customHeight="1">
      <c r="A77" s="240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7"/>
    </row>
    <row r="78" spans="1:14" ht="18" customHeight="1">
      <c r="A78" s="240"/>
      <c r="H78" s="240"/>
      <c r="I78" s="240"/>
      <c r="J78" s="240"/>
      <c r="K78" s="240"/>
      <c r="L78" s="240"/>
      <c r="M78" s="240"/>
      <c r="N78" s="247"/>
    </row>
    <row r="79" spans="1:14" ht="18" customHeight="1" thickBot="1">
      <c r="A79" s="244" t="s">
        <v>123</v>
      </c>
      <c r="B79" s="1041"/>
      <c r="C79" s="1041"/>
      <c r="D79" s="1041"/>
      <c r="E79" s="1041"/>
      <c r="F79" s="1041"/>
      <c r="G79" s="1041"/>
      <c r="H79" s="1041"/>
      <c r="I79" s="1041"/>
      <c r="J79" s="1041"/>
      <c r="K79" s="1041"/>
      <c r="L79" s="1041"/>
      <c r="M79" s="1041"/>
      <c r="N79" s="275" t="s">
        <v>423</v>
      </c>
    </row>
    <row r="80" spans="1:14" ht="18.75" customHeight="1" thickTop="1">
      <c r="A80" s="1016" t="s">
        <v>46</v>
      </c>
      <c r="B80" s="1016" t="s">
        <v>6</v>
      </c>
      <c r="C80" s="1016"/>
      <c r="D80" s="1016"/>
      <c r="E80" s="1016" t="s">
        <v>7</v>
      </c>
      <c r="F80" s="1016"/>
      <c r="G80" s="1016"/>
      <c r="H80" s="1016" t="s">
        <v>245</v>
      </c>
      <c r="I80" s="1016"/>
      <c r="J80" s="1016"/>
      <c r="K80" s="1016" t="s">
        <v>234</v>
      </c>
      <c r="L80" s="1016"/>
      <c r="M80" s="1016"/>
      <c r="N80" s="1037" t="s">
        <v>126</v>
      </c>
    </row>
    <row r="81" spans="1:14" ht="23.25" customHeight="1">
      <c r="A81" s="1017"/>
      <c r="B81" s="1017" t="s">
        <v>441</v>
      </c>
      <c r="C81" s="1017"/>
      <c r="D81" s="1017"/>
      <c r="E81" s="1017" t="s">
        <v>127</v>
      </c>
      <c r="F81" s="1017"/>
      <c r="G81" s="1017"/>
      <c r="H81" s="1017" t="s">
        <v>426</v>
      </c>
      <c r="I81" s="1017"/>
      <c r="J81" s="1017"/>
      <c r="K81" s="1017" t="s">
        <v>128</v>
      </c>
      <c r="L81" s="1017"/>
      <c r="M81" s="1017"/>
      <c r="N81" s="1038"/>
    </row>
    <row r="82" spans="1:14" ht="21.75" customHeight="1">
      <c r="A82" s="1017"/>
      <c r="B82" s="461" t="s">
        <v>235</v>
      </c>
      <c r="C82" s="462" t="s">
        <v>267</v>
      </c>
      <c r="D82" s="461" t="s">
        <v>241</v>
      </c>
      <c r="E82" s="461" t="s">
        <v>235</v>
      </c>
      <c r="F82" s="462" t="s">
        <v>267</v>
      </c>
      <c r="G82" s="461" t="s">
        <v>241</v>
      </c>
      <c r="H82" s="461" t="s">
        <v>235</v>
      </c>
      <c r="I82" s="462" t="s">
        <v>267</v>
      </c>
      <c r="J82" s="461" t="s">
        <v>241</v>
      </c>
      <c r="K82" s="461" t="s">
        <v>235</v>
      </c>
      <c r="L82" s="462" t="s">
        <v>267</v>
      </c>
      <c r="M82" s="461" t="s">
        <v>241</v>
      </c>
      <c r="N82" s="1038"/>
    </row>
    <row r="83" spans="1:14" ht="15.75" customHeight="1" thickBot="1">
      <c r="A83" s="1023"/>
      <c r="B83" s="517" t="s">
        <v>238</v>
      </c>
      <c r="C83" s="517" t="s">
        <v>239</v>
      </c>
      <c r="D83" s="517" t="s">
        <v>240</v>
      </c>
      <c r="E83" s="517" t="s">
        <v>238</v>
      </c>
      <c r="F83" s="517" t="s">
        <v>239</v>
      </c>
      <c r="G83" s="517" t="s">
        <v>240</v>
      </c>
      <c r="H83" s="517" t="s">
        <v>238</v>
      </c>
      <c r="I83" s="517" t="s">
        <v>239</v>
      </c>
      <c r="J83" s="517" t="s">
        <v>240</v>
      </c>
      <c r="K83" s="517" t="s">
        <v>238</v>
      </c>
      <c r="L83" s="517" t="s">
        <v>239</v>
      </c>
      <c r="M83" s="517" t="s">
        <v>240</v>
      </c>
      <c r="N83" s="1039"/>
    </row>
    <row r="84" spans="1:14" ht="27" customHeight="1">
      <c r="A84" s="127" t="s">
        <v>516</v>
      </c>
      <c r="B84" s="516">
        <v>155</v>
      </c>
      <c r="C84" s="516">
        <v>144</v>
      </c>
      <c r="D84" s="516">
        <f>SUM(B84:C84)</f>
        <v>299</v>
      </c>
      <c r="E84" s="516">
        <v>0</v>
      </c>
      <c r="F84" s="516">
        <v>0</v>
      </c>
      <c r="G84" s="516">
        <f>SUM(E84:F84)</f>
        <v>0</v>
      </c>
      <c r="H84" s="516">
        <v>0</v>
      </c>
      <c r="I84" s="516">
        <v>0</v>
      </c>
      <c r="J84" s="516">
        <v>0</v>
      </c>
      <c r="K84" s="516">
        <f>H84+E84+B84</f>
        <v>155</v>
      </c>
      <c r="L84" s="516">
        <f>I84+F84+C84</f>
        <v>144</v>
      </c>
      <c r="M84" s="516">
        <f>SUM(K84:L84)</f>
        <v>299</v>
      </c>
      <c r="N84" s="128" t="s">
        <v>659</v>
      </c>
    </row>
    <row r="85" spans="1:14" ht="27" customHeight="1">
      <c r="A85" s="127" t="s">
        <v>10</v>
      </c>
      <c r="B85" s="515">
        <v>1198</v>
      </c>
      <c r="C85" s="515">
        <v>696</v>
      </c>
      <c r="D85" s="515">
        <f t="shared" ref="D85:D95" si="16">SUM(B85:C85)</f>
        <v>1894</v>
      </c>
      <c r="E85" s="515">
        <v>0</v>
      </c>
      <c r="F85" s="515">
        <v>0</v>
      </c>
      <c r="G85" s="515">
        <f t="shared" ref="G85:G93" si="17">SUM(E85:F85)</f>
        <v>0</v>
      </c>
      <c r="H85" s="515">
        <v>0</v>
      </c>
      <c r="I85" s="515">
        <v>0</v>
      </c>
      <c r="J85" s="515">
        <v>0</v>
      </c>
      <c r="K85" s="515">
        <f t="shared" ref="K85:K93" si="18">H85+E85+B85</f>
        <v>1198</v>
      </c>
      <c r="L85" s="515">
        <f t="shared" ref="L85:L93" si="19">I85+F85+C85</f>
        <v>696</v>
      </c>
      <c r="M85" s="515">
        <f t="shared" ref="M85:M93" si="20">SUM(K85:L85)</f>
        <v>1894</v>
      </c>
      <c r="N85" s="128" t="s">
        <v>136</v>
      </c>
    </row>
    <row r="86" spans="1:14" ht="27" customHeight="1">
      <c r="A86" s="127" t="s">
        <v>42</v>
      </c>
      <c r="B86" s="515">
        <v>474</v>
      </c>
      <c r="C86" s="515">
        <v>181</v>
      </c>
      <c r="D86" s="515">
        <f t="shared" si="16"/>
        <v>655</v>
      </c>
      <c r="E86" s="515">
        <v>0</v>
      </c>
      <c r="F86" s="515">
        <v>0</v>
      </c>
      <c r="G86" s="515">
        <f t="shared" si="17"/>
        <v>0</v>
      </c>
      <c r="H86" s="515">
        <v>0</v>
      </c>
      <c r="I86" s="515">
        <v>0</v>
      </c>
      <c r="J86" s="515">
        <v>0</v>
      </c>
      <c r="K86" s="515">
        <f t="shared" si="18"/>
        <v>474</v>
      </c>
      <c r="L86" s="515">
        <f t="shared" si="19"/>
        <v>181</v>
      </c>
      <c r="M86" s="515">
        <f t="shared" si="20"/>
        <v>655</v>
      </c>
      <c r="N86" s="128" t="s">
        <v>137</v>
      </c>
    </row>
    <row r="87" spans="1:14" ht="27" customHeight="1">
      <c r="A87" s="127" t="s">
        <v>0</v>
      </c>
      <c r="B87" s="515">
        <v>400</v>
      </c>
      <c r="C87" s="515">
        <v>368</v>
      </c>
      <c r="D87" s="515">
        <f t="shared" si="16"/>
        <v>768</v>
      </c>
      <c r="E87" s="515">
        <v>0</v>
      </c>
      <c r="F87" s="515">
        <v>0</v>
      </c>
      <c r="G87" s="515">
        <f t="shared" si="17"/>
        <v>0</v>
      </c>
      <c r="H87" s="515">
        <v>0</v>
      </c>
      <c r="I87" s="515">
        <v>0</v>
      </c>
      <c r="J87" s="515">
        <v>0</v>
      </c>
      <c r="K87" s="515">
        <f t="shared" si="18"/>
        <v>400</v>
      </c>
      <c r="L87" s="515">
        <f t="shared" si="19"/>
        <v>368</v>
      </c>
      <c r="M87" s="515">
        <f t="shared" si="20"/>
        <v>768</v>
      </c>
      <c r="N87" s="128" t="s">
        <v>138</v>
      </c>
    </row>
    <row r="88" spans="1:14" ht="27" customHeight="1">
      <c r="A88" s="127" t="s">
        <v>1</v>
      </c>
      <c r="B88" s="515">
        <v>225</v>
      </c>
      <c r="C88" s="515">
        <v>175</v>
      </c>
      <c r="D88" s="515">
        <f t="shared" si="16"/>
        <v>400</v>
      </c>
      <c r="E88" s="515">
        <v>0</v>
      </c>
      <c r="F88" s="515">
        <v>0</v>
      </c>
      <c r="G88" s="515">
        <f t="shared" si="17"/>
        <v>0</v>
      </c>
      <c r="H88" s="515">
        <v>0</v>
      </c>
      <c r="I88" s="515">
        <v>0</v>
      </c>
      <c r="J88" s="515">
        <v>0</v>
      </c>
      <c r="K88" s="515">
        <f t="shared" si="18"/>
        <v>225</v>
      </c>
      <c r="L88" s="515">
        <f t="shared" si="19"/>
        <v>175</v>
      </c>
      <c r="M88" s="515">
        <f t="shared" si="20"/>
        <v>400</v>
      </c>
      <c r="N88" s="128" t="s">
        <v>139</v>
      </c>
    </row>
    <row r="89" spans="1:14" ht="36" customHeight="1">
      <c r="A89" s="127" t="s">
        <v>263</v>
      </c>
      <c r="B89" s="515">
        <v>1004</v>
      </c>
      <c r="C89" s="515">
        <v>262</v>
      </c>
      <c r="D89" s="515">
        <f t="shared" si="16"/>
        <v>1266</v>
      </c>
      <c r="E89" s="515">
        <v>0</v>
      </c>
      <c r="F89" s="515">
        <v>0</v>
      </c>
      <c r="G89" s="515">
        <f t="shared" si="17"/>
        <v>0</v>
      </c>
      <c r="H89" s="515">
        <v>0</v>
      </c>
      <c r="I89" s="515">
        <v>0</v>
      </c>
      <c r="J89" s="515">
        <v>0</v>
      </c>
      <c r="K89" s="515">
        <f t="shared" si="18"/>
        <v>1004</v>
      </c>
      <c r="L89" s="515">
        <f t="shared" si="19"/>
        <v>262</v>
      </c>
      <c r="M89" s="515">
        <f t="shared" si="20"/>
        <v>1266</v>
      </c>
      <c r="N89" s="446" t="s">
        <v>427</v>
      </c>
    </row>
    <row r="90" spans="1:14" ht="40.5" customHeight="1">
      <c r="A90" s="127" t="s">
        <v>255</v>
      </c>
      <c r="B90" s="460">
        <v>1616</v>
      </c>
      <c r="C90" s="969">
        <v>1259</v>
      </c>
      <c r="D90" s="970">
        <f t="shared" si="16"/>
        <v>2875</v>
      </c>
      <c r="E90" s="969">
        <v>0</v>
      </c>
      <c r="F90" s="969">
        <v>0</v>
      </c>
      <c r="G90" s="969">
        <f t="shared" si="17"/>
        <v>0</v>
      </c>
      <c r="H90" s="969">
        <v>0</v>
      </c>
      <c r="I90" s="969">
        <v>0</v>
      </c>
      <c r="J90" s="969">
        <v>0</v>
      </c>
      <c r="K90" s="969">
        <f t="shared" si="18"/>
        <v>1616</v>
      </c>
      <c r="L90" s="969">
        <f t="shared" si="19"/>
        <v>1259</v>
      </c>
      <c r="M90" s="969">
        <f t="shared" si="20"/>
        <v>2875</v>
      </c>
      <c r="N90" s="446" t="s">
        <v>428</v>
      </c>
    </row>
    <row r="91" spans="1:14" ht="33" customHeight="1">
      <c r="A91" s="127" t="s">
        <v>253</v>
      </c>
      <c r="B91" s="515">
        <v>325</v>
      </c>
      <c r="C91" s="515">
        <v>305</v>
      </c>
      <c r="D91" s="515">
        <f t="shared" si="16"/>
        <v>630</v>
      </c>
      <c r="E91" s="515">
        <v>0</v>
      </c>
      <c r="F91" s="515">
        <v>0</v>
      </c>
      <c r="G91" s="515">
        <f t="shared" si="17"/>
        <v>0</v>
      </c>
      <c r="H91" s="515">
        <v>0</v>
      </c>
      <c r="I91" s="515">
        <v>0</v>
      </c>
      <c r="J91" s="515">
        <v>0</v>
      </c>
      <c r="K91" s="515">
        <f t="shared" si="18"/>
        <v>325</v>
      </c>
      <c r="L91" s="515">
        <f t="shared" si="19"/>
        <v>305</v>
      </c>
      <c r="M91" s="515">
        <f t="shared" si="20"/>
        <v>630</v>
      </c>
      <c r="N91" s="446" t="s">
        <v>429</v>
      </c>
    </row>
    <row r="92" spans="1:14" ht="36" customHeight="1">
      <c r="A92" s="127" t="s">
        <v>509</v>
      </c>
      <c r="B92" s="515">
        <v>780</v>
      </c>
      <c r="C92" s="515">
        <v>405</v>
      </c>
      <c r="D92" s="515">
        <f t="shared" si="16"/>
        <v>1185</v>
      </c>
      <c r="E92" s="515">
        <v>0</v>
      </c>
      <c r="F92" s="515">
        <v>0</v>
      </c>
      <c r="G92" s="515">
        <f t="shared" si="17"/>
        <v>0</v>
      </c>
      <c r="H92" s="515">
        <v>0</v>
      </c>
      <c r="I92" s="515">
        <v>0</v>
      </c>
      <c r="J92" s="515">
        <v>0</v>
      </c>
      <c r="K92" s="515">
        <f t="shared" si="18"/>
        <v>780</v>
      </c>
      <c r="L92" s="515">
        <f t="shared" si="19"/>
        <v>405</v>
      </c>
      <c r="M92" s="515">
        <f t="shared" si="20"/>
        <v>1185</v>
      </c>
      <c r="N92" s="446" t="s">
        <v>430</v>
      </c>
    </row>
    <row r="93" spans="1:14" ht="24" customHeight="1">
      <c r="A93" s="127" t="s">
        <v>52</v>
      </c>
      <c r="B93" s="515">
        <v>4583</v>
      </c>
      <c r="C93" s="515">
        <v>1721</v>
      </c>
      <c r="D93" s="515">
        <f t="shared" si="16"/>
        <v>6304</v>
      </c>
      <c r="E93" s="515">
        <v>0</v>
      </c>
      <c r="F93" s="515">
        <v>0</v>
      </c>
      <c r="G93" s="515">
        <f t="shared" si="17"/>
        <v>0</v>
      </c>
      <c r="H93" s="515">
        <v>0</v>
      </c>
      <c r="I93" s="515">
        <v>0</v>
      </c>
      <c r="J93" s="515">
        <v>0</v>
      </c>
      <c r="K93" s="515">
        <f t="shared" si="18"/>
        <v>4583</v>
      </c>
      <c r="L93" s="515">
        <f t="shared" si="19"/>
        <v>1721</v>
      </c>
      <c r="M93" s="515">
        <f t="shared" si="20"/>
        <v>6304</v>
      </c>
      <c r="N93" s="128" t="s">
        <v>141</v>
      </c>
    </row>
    <row r="94" spans="1:14" ht="29.25" customHeight="1" thickBot="1">
      <c r="A94" s="243" t="s">
        <v>13</v>
      </c>
      <c r="B94" s="459">
        <f>SUM(B59:B74,B84:B93)</f>
        <v>20312</v>
      </c>
      <c r="C94" s="528">
        <f t="shared" ref="C94:M94" si="21">SUM(C59:C74,C84:C93)</f>
        <v>12247</v>
      </c>
      <c r="D94" s="528">
        <f t="shared" si="16"/>
        <v>32559</v>
      </c>
      <c r="E94" s="528">
        <f t="shared" si="21"/>
        <v>0</v>
      </c>
      <c r="F94" s="528">
        <f t="shared" si="21"/>
        <v>1</v>
      </c>
      <c r="G94" s="528">
        <f t="shared" si="21"/>
        <v>1</v>
      </c>
      <c r="H94" s="528">
        <f t="shared" si="21"/>
        <v>0</v>
      </c>
      <c r="I94" s="528">
        <f t="shared" si="21"/>
        <v>0</v>
      </c>
      <c r="J94" s="528">
        <f t="shared" si="21"/>
        <v>0</v>
      </c>
      <c r="K94" s="528">
        <f t="shared" si="21"/>
        <v>20312</v>
      </c>
      <c r="L94" s="528">
        <f t="shared" si="21"/>
        <v>12248</v>
      </c>
      <c r="M94" s="528">
        <f t="shared" si="21"/>
        <v>32560</v>
      </c>
      <c r="N94" s="273" t="s">
        <v>233</v>
      </c>
    </row>
    <row r="95" spans="1:14" ht="28.5" customHeight="1" thickBot="1">
      <c r="A95" s="355" t="s">
        <v>265</v>
      </c>
      <c r="B95" s="518">
        <f>SUM(B94,B50)</f>
        <v>76861</v>
      </c>
      <c r="C95" s="518">
        <f t="shared" ref="C95:M95" si="22">SUM(C94,C50)</f>
        <v>71515</v>
      </c>
      <c r="D95" s="518">
        <f t="shared" si="16"/>
        <v>148376</v>
      </c>
      <c r="E95" s="518">
        <f t="shared" si="22"/>
        <v>12</v>
      </c>
      <c r="F95" s="518">
        <f t="shared" si="22"/>
        <v>13</v>
      </c>
      <c r="G95" s="518">
        <f t="shared" si="22"/>
        <v>25</v>
      </c>
      <c r="H95" s="518">
        <f t="shared" si="22"/>
        <v>0</v>
      </c>
      <c r="I95" s="518">
        <f t="shared" si="22"/>
        <v>0</v>
      </c>
      <c r="J95" s="518">
        <f t="shared" si="22"/>
        <v>0</v>
      </c>
      <c r="K95" s="518">
        <f t="shared" si="22"/>
        <v>76873</v>
      </c>
      <c r="L95" s="518">
        <f t="shared" si="22"/>
        <v>71528</v>
      </c>
      <c r="M95" s="518">
        <f t="shared" si="22"/>
        <v>148401</v>
      </c>
      <c r="N95" s="518" t="s">
        <v>457</v>
      </c>
    </row>
    <row r="96" spans="1:14" ht="23.25" customHeight="1" thickTop="1"/>
    <row r="97" spans="2:13" ht="23.25" customHeight="1">
      <c r="B97" s="408"/>
      <c r="C97" s="408"/>
      <c r="D97" s="408"/>
      <c r="E97" s="408"/>
      <c r="F97" s="408"/>
      <c r="G97" s="408"/>
      <c r="H97" s="408"/>
      <c r="I97" s="408"/>
      <c r="J97" s="408"/>
      <c r="K97" s="408"/>
      <c r="L97" s="408"/>
      <c r="M97" s="408"/>
    </row>
    <row r="99" spans="2:13" ht="23.25" customHeight="1">
      <c r="M99" s="408"/>
    </row>
  </sheetData>
  <dataConsolidate/>
  <mergeCells count="46">
    <mergeCell ref="N80:N83"/>
    <mergeCell ref="B81:D81"/>
    <mergeCell ref="E81:G81"/>
    <mergeCell ref="H81:J81"/>
    <mergeCell ref="K81:M81"/>
    <mergeCell ref="A80:A83"/>
    <mergeCell ref="B80:D80"/>
    <mergeCell ref="E80:G80"/>
    <mergeCell ref="H80:J80"/>
    <mergeCell ref="K80:M80"/>
    <mergeCell ref="A31:A34"/>
    <mergeCell ref="B31:D31"/>
    <mergeCell ref="E31:G31"/>
    <mergeCell ref="H31:J31"/>
    <mergeCell ref="B79:M79"/>
    <mergeCell ref="B32:D32"/>
    <mergeCell ref="E32:G32"/>
    <mergeCell ref="H32:J32"/>
    <mergeCell ref="K32:M32"/>
    <mergeCell ref="B53:M53"/>
    <mergeCell ref="K31:M31"/>
    <mergeCell ref="A54:A57"/>
    <mergeCell ref="A1:N1"/>
    <mergeCell ref="A2:N2"/>
    <mergeCell ref="B3:M3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  <mergeCell ref="N31:N34"/>
    <mergeCell ref="B30:M30"/>
    <mergeCell ref="N54:N57"/>
    <mergeCell ref="B55:D55"/>
    <mergeCell ref="E55:G55"/>
    <mergeCell ref="H55:J55"/>
    <mergeCell ref="K55:M55"/>
    <mergeCell ref="B54:D54"/>
    <mergeCell ref="E54:G54"/>
    <mergeCell ref="H54:J54"/>
    <mergeCell ref="K54:M54"/>
  </mergeCells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fitToWidth="0" orientation="landscape" useFirstPageNumber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6"/>
  <sheetViews>
    <sheetView rightToLeft="1" view="pageBreakPreview" topLeftCell="A4" zoomScale="80" zoomScaleNormal="62" zoomScaleSheetLayoutView="80" workbookViewId="0">
      <selection activeCell="N9" sqref="N9"/>
    </sheetView>
  </sheetViews>
  <sheetFormatPr defaultRowHeight="23.25" customHeight="1"/>
  <cols>
    <col min="1" max="1" width="11.7109375" style="522" customWidth="1"/>
    <col min="2" max="2" width="21.7109375" style="522" customWidth="1"/>
    <col min="3" max="3" width="14.7109375" style="522" customWidth="1"/>
    <col min="4" max="4" width="8.85546875" style="522" customWidth="1"/>
    <col min="5" max="5" width="10.7109375" style="522" customWidth="1"/>
    <col min="6" max="6" width="9" style="522" customWidth="1"/>
    <col min="7" max="7" width="16.140625" style="522" customWidth="1"/>
    <col min="8" max="8" width="9.85546875" style="522" customWidth="1"/>
    <col min="9" max="9" width="11.42578125" style="522" customWidth="1"/>
    <col min="10" max="10" width="10.28515625" style="522" customWidth="1"/>
    <col min="11" max="11" width="17.85546875" style="522" customWidth="1"/>
    <col min="12" max="12" width="9.28515625" style="522" customWidth="1"/>
    <col min="13" max="13" width="12.140625" style="522" customWidth="1"/>
    <col min="14" max="14" width="11.42578125" style="522" customWidth="1"/>
    <col min="15" max="15" width="18.5703125" style="522" customWidth="1"/>
    <col min="16" max="16384" width="9.140625" style="522"/>
  </cols>
  <sheetData>
    <row r="1" spans="1:15" ht="24" customHeight="1">
      <c r="A1" s="1134" t="s">
        <v>839</v>
      </c>
      <c r="B1" s="1134"/>
      <c r="C1" s="1134"/>
      <c r="D1" s="1134"/>
      <c r="E1" s="1134"/>
      <c r="F1" s="1134"/>
      <c r="G1" s="1134"/>
      <c r="H1" s="1134"/>
      <c r="I1" s="1134"/>
      <c r="J1" s="1134"/>
      <c r="K1" s="1134"/>
      <c r="L1" s="1134"/>
      <c r="M1" s="1134"/>
      <c r="N1" s="1134"/>
      <c r="O1" s="1134"/>
    </row>
    <row r="2" spans="1:15" ht="24" customHeight="1">
      <c r="A2" s="1134" t="s">
        <v>840</v>
      </c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</row>
    <row r="3" spans="1:15" ht="23.25" customHeight="1" thickBot="1">
      <c r="A3" s="1135" t="s">
        <v>1162</v>
      </c>
      <c r="B3" s="1135"/>
      <c r="C3" s="1135"/>
      <c r="D3" s="564"/>
      <c r="E3" s="564"/>
      <c r="F3" s="564"/>
      <c r="G3" s="565"/>
      <c r="H3" s="566"/>
      <c r="I3" s="566"/>
      <c r="J3" s="566"/>
      <c r="K3" s="566"/>
      <c r="L3" s="566"/>
      <c r="M3" s="566"/>
      <c r="N3" s="1136" t="s">
        <v>1163</v>
      </c>
      <c r="O3" s="1136"/>
    </row>
    <row r="4" spans="1:15" ht="16.5" customHeight="1" thickTop="1">
      <c r="A4" s="1137" t="s">
        <v>566</v>
      </c>
      <c r="B4" s="1140" t="s">
        <v>841</v>
      </c>
      <c r="C4" s="1140"/>
      <c r="D4" s="1142" t="s">
        <v>842</v>
      </c>
      <c r="E4" s="1142"/>
      <c r="F4" s="1142"/>
      <c r="G4" s="1140" t="s">
        <v>572</v>
      </c>
      <c r="H4" s="1142" t="s">
        <v>843</v>
      </c>
      <c r="I4" s="1142"/>
      <c r="J4" s="1142"/>
      <c r="K4" s="1140" t="s">
        <v>844</v>
      </c>
      <c r="L4" s="1140" t="s">
        <v>845</v>
      </c>
      <c r="M4" s="1140"/>
      <c r="N4" s="1140"/>
      <c r="O4" s="1142" t="s">
        <v>632</v>
      </c>
    </row>
    <row r="5" spans="1:15" ht="9.75" customHeight="1">
      <c r="A5" s="1138"/>
      <c r="B5" s="1141"/>
      <c r="C5" s="1141"/>
      <c r="D5" s="1143"/>
      <c r="E5" s="1143"/>
      <c r="F5" s="1143"/>
      <c r="G5" s="1141"/>
      <c r="H5" s="1143"/>
      <c r="I5" s="1143"/>
      <c r="J5" s="1143"/>
      <c r="K5" s="1141"/>
      <c r="L5" s="1141"/>
      <c r="M5" s="1141"/>
      <c r="N5" s="1141"/>
      <c r="O5" s="1143"/>
    </row>
    <row r="6" spans="1:15" ht="29.25" customHeight="1">
      <c r="A6" s="1138"/>
      <c r="B6" s="567" t="s">
        <v>574</v>
      </c>
      <c r="C6" s="568" t="s">
        <v>575</v>
      </c>
      <c r="D6" s="567" t="s">
        <v>773</v>
      </c>
      <c r="E6" s="567" t="s">
        <v>774</v>
      </c>
      <c r="F6" s="567" t="s">
        <v>8</v>
      </c>
      <c r="G6" s="1141"/>
      <c r="H6" s="567" t="s">
        <v>773</v>
      </c>
      <c r="I6" s="567" t="s">
        <v>774</v>
      </c>
      <c r="J6" s="567" t="s">
        <v>8</v>
      </c>
      <c r="K6" s="1141"/>
      <c r="L6" s="567" t="s">
        <v>773</v>
      </c>
      <c r="M6" s="567" t="s">
        <v>774</v>
      </c>
      <c r="N6" s="567" t="s">
        <v>8</v>
      </c>
      <c r="O6" s="1143"/>
    </row>
    <row r="7" spans="1:15" ht="34.5" customHeight="1">
      <c r="A7" s="1138"/>
      <c r="B7" s="1130" t="s">
        <v>846</v>
      </c>
      <c r="C7" s="1130"/>
      <c r="D7" s="1130" t="s">
        <v>847</v>
      </c>
      <c r="E7" s="1130"/>
      <c r="F7" s="1130"/>
      <c r="G7" s="1130" t="s">
        <v>848</v>
      </c>
      <c r="H7" s="1130" t="s">
        <v>849</v>
      </c>
      <c r="I7" s="1130"/>
      <c r="J7" s="1130"/>
      <c r="K7" s="1130" t="s">
        <v>850</v>
      </c>
      <c r="L7" s="1132" t="s">
        <v>851</v>
      </c>
      <c r="M7" s="1132" t="s">
        <v>852</v>
      </c>
      <c r="N7" s="1132" t="s">
        <v>667</v>
      </c>
      <c r="O7" s="1143"/>
    </row>
    <row r="8" spans="1:15" ht="24" customHeight="1" thickBot="1">
      <c r="A8" s="1139"/>
      <c r="B8" s="569" t="s">
        <v>853</v>
      </c>
      <c r="C8" s="569" t="s">
        <v>854</v>
      </c>
      <c r="D8" s="570" t="s">
        <v>851</v>
      </c>
      <c r="E8" s="570" t="s">
        <v>852</v>
      </c>
      <c r="F8" s="570" t="s">
        <v>667</v>
      </c>
      <c r="G8" s="1131" t="s">
        <v>855</v>
      </c>
      <c r="H8" s="570" t="s">
        <v>851</v>
      </c>
      <c r="I8" s="570" t="s">
        <v>852</v>
      </c>
      <c r="J8" s="570" t="s">
        <v>667</v>
      </c>
      <c r="K8" s="1131"/>
      <c r="L8" s="1133"/>
      <c r="M8" s="1133"/>
      <c r="N8" s="1133"/>
      <c r="O8" s="1144"/>
    </row>
    <row r="9" spans="1:15" ht="26.25" customHeight="1">
      <c r="A9" s="571" t="s">
        <v>493</v>
      </c>
      <c r="B9" s="572">
        <v>2</v>
      </c>
      <c r="C9" s="572">
        <v>20</v>
      </c>
      <c r="D9" s="572">
        <v>373</v>
      </c>
      <c r="E9" s="572">
        <v>292</v>
      </c>
      <c r="F9" s="572">
        <v>665</v>
      </c>
      <c r="G9" s="572">
        <v>1</v>
      </c>
      <c r="H9" s="573">
        <v>2</v>
      </c>
      <c r="I9" s="573">
        <v>2</v>
      </c>
      <c r="J9" s="573">
        <v>4</v>
      </c>
      <c r="K9" s="573">
        <f>SUM(C9,G9)</f>
        <v>21</v>
      </c>
      <c r="L9" s="573">
        <f>SUM(D9,H9)</f>
        <v>375</v>
      </c>
      <c r="M9" s="573">
        <f t="shared" ref="M9:M24" si="0">SUM(E9,I9)</f>
        <v>294</v>
      </c>
      <c r="N9" s="573">
        <f>SUM(L9:M9)</f>
        <v>669</v>
      </c>
      <c r="O9" s="574" t="s">
        <v>496</v>
      </c>
    </row>
    <row r="10" spans="1:15" ht="26.25" customHeight="1">
      <c r="A10" s="980" t="s">
        <v>10</v>
      </c>
      <c r="B10" s="575">
        <v>1</v>
      </c>
      <c r="C10" s="575">
        <v>4</v>
      </c>
      <c r="D10" s="575">
        <v>57</v>
      </c>
      <c r="E10" s="575">
        <v>79</v>
      </c>
      <c r="F10" s="575">
        <v>136</v>
      </c>
      <c r="G10" s="575">
        <v>1</v>
      </c>
      <c r="H10" s="576">
        <v>4</v>
      </c>
      <c r="I10" s="576">
        <v>8</v>
      </c>
      <c r="J10" s="576">
        <v>12</v>
      </c>
      <c r="K10" s="576">
        <f t="shared" ref="K10:L24" si="1">SUM(C10,G10)</f>
        <v>5</v>
      </c>
      <c r="L10" s="576">
        <f t="shared" si="1"/>
        <v>61</v>
      </c>
      <c r="M10" s="576">
        <f t="shared" si="0"/>
        <v>87</v>
      </c>
      <c r="N10" s="576">
        <f t="shared" ref="N10:N24" si="2">SUM(L10:M10)</f>
        <v>148</v>
      </c>
      <c r="O10" s="577" t="s">
        <v>136</v>
      </c>
    </row>
    <row r="11" spans="1:15" ht="26.25" customHeight="1">
      <c r="A11" s="981" t="s">
        <v>39</v>
      </c>
      <c r="B11" s="979">
        <v>1</v>
      </c>
      <c r="C11" s="578">
        <v>10</v>
      </c>
      <c r="D11" s="578">
        <v>181</v>
      </c>
      <c r="E11" s="578">
        <v>157</v>
      </c>
      <c r="F11" s="578">
        <v>338</v>
      </c>
      <c r="G11" s="578">
        <v>0</v>
      </c>
      <c r="H11" s="578">
        <v>0</v>
      </c>
      <c r="I11" s="578">
        <v>0</v>
      </c>
      <c r="J11" s="578">
        <v>0</v>
      </c>
      <c r="K11" s="579">
        <f t="shared" si="1"/>
        <v>10</v>
      </c>
      <c r="L11" s="579">
        <f t="shared" si="1"/>
        <v>181</v>
      </c>
      <c r="M11" s="579">
        <f t="shared" si="0"/>
        <v>157</v>
      </c>
      <c r="N11" s="579">
        <f t="shared" si="2"/>
        <v>338</v>
      </c>
      <c r="O11" s="580" t="s">
        <v>765</v>
      </c>
    </row>
    <row r="12" spans="1:15" ht="26.25" customHeight="1">
      <c r="A12" s="982" t="s">
        <v>51</v>
      </c>
      <c r="B12" s="979">
        <v>2</v>
      </c>
      <c r="C12" s="578">
        <v>16</v>
      </c>
      <c r="D12" s="578">
        <v>254</v>
      </c>
      <c r="E12" s="578">
        <v>157</v>
      </c>
      <c r="F12" s="578">
        <v>411</v>
      </c>
      <c r="G12" s="578">
        <v>0</v>
      </c>
      <c r="H12" s="578">
        <v>0</v>
      </c>
      <c r="I12" s="578">
        <v>0</v>
      </c>
      <c r="J12" s="578">
        <v>0</v>
      </c>
      <c r="K12" s="579">
        <f t="shared" si="1"/>
        <v>16</v>
      </c>
      <c r="L12" s="579">
        <f t="shared" si="1"/>
        <v>254</v>
      </c>
      <c r="M12" s="579">
        <f t="shared" si="0"/>
        <v>157</v>
      </c>
      <c r="N12" s="579">
        <f t="shared" si="2"/>
        <v>411</v>
      </c>
      <c r="O12" s="580" t="s">
        <v>766</v>
      </c>
    </row>
    <row r="13" spans="1:15" ht="26.25" customHeight="1">
      <c r="A13" s="982" t="s">
        <v>34</v>
      </c>
      <c r="B13" s="979">
        <v>7</v>
      </c>
      <c r="C13" s="578">
        <v>73</v>
      </c>
      <c r="D13" s="578">
        <v>2420</v>
      </c>
      <c r="E13" s="578">
        <v>2464</v>
      </c>
      <c r="F13" s="578">
        <v>4884</v>
      </c>
      <c r="G13" s="578">
        <v>5</v>
      </c>
      <c r="H13" s="579">
        <v>54</v>
      </c>
      <c r="I13" s="579">
        <v>57</v>
      </c>
      <c r="J13" s="579">
        <v>111</v>
      </c>
      <c r="K13" s="579">
        <f t="shared" si="1"/>
        <v>78</v>
      </c>
      <c r="L13" s="579">
        <f t="shared" si="1"/>
        <v>2474</v>
      </c>
      <c r="M13" s="579">
        <f t="shared" si="0"/>
        <v>2521</v>
      </c>
      <c r="N13" s="579">
        <f t="shared" si="2"/>
        <v>4995</v>
      </c>
      <c r="O13" s="580" t="s">
        <v>130</v>
      </c>
    </row>
    <row r="14" spans="1:15" ht="26.25" customHeight="1">
      <c r="A14" s="982" t="s">
        <v>38</v>
      </c>
      <c r="B14" s="979">
        <v>2</v>
      </c>
      <c r="C14" s="578">
        <v>19</v>
      </c>
      <c r="D14" s="578">
        <v>312</v>
      </c>
      <c r="E14" s="578">
        <v>353</v>
      </c>
      <c r="F14" s="578">
        <v>665</v>
      </c>
      <c r="G14" s="578">
        <v>1</v>
      </c>
      <c r="H14" s="579">
        <v>17</v>
      </c>
      <c r="I14" s="579">
        <v>19</v>
      </c>
      <c r="J14" s="579">
        <v>36</v>
      </c>
      <c r="K14" s="579">
        <f t="shared" si="1"/>
        <v>20</v>
      </c>
      <c r="L14" s="579">
        <f t="shared" si="1"/>
        <v>329</v>
      </c>
      <c r="M14" s="579">
        <f t="shared" si="0"/>
        <v>372</v>
      </c>
      <c r="N14" s="579">
        <f t="shared" si="2"/>
        <v>701</v>
      </c>
      <c r="O14" s="580" t="s">
        <v>132</v>
      </c>
    </row>
    <row r="15" spans="1:15" ht="26.25" customHeight="1">
      <c r="A15" s="981" t="s">
        <v>40</v>
      </c>
      <c r="B15" s="979">
        <v>1</v>
      </c>
      <c r="C15" s="578">
        <v>11</v>
      </c>
      <c r="D15" s="578">
        <v>174</v>
      </c>
      <c r="E15" s="578">
        <v>103</v>
      </c>
      <c r="F15" s="578">
        <v>277</v>
      </c>
      <c r="G15" s="578">
        <v>0</v>
      </c>
      <c r="H15" s="578">
        <v>0</v>
      </c>
      <c r="I15" s="578">
        <v>0</v>
      </c>
      <c r="J15" s="578">
        <v>0</v>
      </c>
      <c r="K15" s="579">
        <f t="shared" si="1"/>
        <v>11</v>
      </c>
      <c r="L15" s="579">
        <f t="shared" si="1"/>
        <v>174</v>
      </c>
      <c r="M15" s="579">
        <f t="shared" si="0"/>
        <v>103</v>
      </c>
      <c r="N15" s="579">
        <f t="shared" si="2"/>
        <v>277</v>
      </c>
      <c r="O15" s="580" t="s">
        <v>134</v>
      </c>
    </row>
    <row r="16" spans="1:15" ht="26.25" customHeight="1">
      <c r="A16" s="982" t="s">
        <v>42</v>
      </c>
      <c r="B16" s="979">
        <v>1</v>
      </c>
      <c r="C16" s="578">
        <v>6</v>
      </c>
      <c r="D16" s="578">
        <v>113</v>
      </c>
      <c r="E16" s="578">
        <v>115</v>
      </c>
      <c r="F16" s="578">
        <v>228</v>
      </c>
      <c r="G16" s="578">
        <v>0</v>
      </c>
      <c r="H16" s="578">
        <v>0</v>
      </c>
      <c r="I16" s="578">
        <v>0</v>
      </c>
      <c r="J16" s="578">
        <v>0</v>
      </c>
      <c r="K16" s="579">
        <f t="shared" si="1"/>
        <v>6</v>
      </c>
      <c r="L16" s="579">
        <f t="shared" si="1"/>
        <v>113</v>
      </c>
      <c r="M16" s="579">
        <f t="shared" si="0"/>
        <v>115</v>
      </c>
      <c r="N16" s="579">
        <f t="shared" si="2"/>
        <v>228</v>
      </c>
      <c r="O16" s="580" t="s">
        <v>137</v>
      </c>
    </row>
    <row r="17" spans="1:15" ht="26.25" customHeight="1">
      <c r="A17" s="982" t="s">
        <v>764</v>
      </c>
      <c r="B17" s="979">
        <v>2</v>
      </c>
      <c r="C17" s="578">
        <v>16</v>
      </c>
      <c r="D17" s="578">
        <v>771</v>
      </c>
      <c r="E17" s="578">
        <v>374</v>
      </c>
      <c r="F17" s="578">
        <v>1145</v>
      </c>
      <c r="G17" s="578">
        <v>0</v>
      </c>
      <c r="H17" s="578">
        <v>0</v>
      </c>
      <c r="I17" s="578">
        <v>0</v>
      </c>
      <c r="J17" s="578">
        <v>0</v>
      </c>
      <c r="K17" s="579">
        <f t="shared" si="1"/>
        <v>16</v>
      </c>
      <c r="L17" s="579">
        <f t="shared" si="1"/>
        <v>771</v>
      </c>
      <c r="M17" s="579">
        <f t="shared" si="0"/>
        <v>374</v>
      </c>
      <c r="N17" s="579">
        <f t="shared" si="2"/>
        <v>1145</v>
      </c>
      <c r="O17" s="580" t="s">
        <v>767</v>
      </c>
    </row>
    <row r="18" spans="1:15" ht="26.25" customHeight="1">
      <c r="A18" s="982" t="s">
        <v>579</v>
      </c>
      <c r="B18" s="979">
        <v>1</v>
      </c>
      <c r="C18" s="578">
        <v>15</v>
      </c>
      <c r="D18" s="578">
        <v>299</v>
      </c>
      <c r="E18" s="578">
        <v>388</v>
      </c>
      <c r="F18" s="578">
        <v>687</v>
      </c>
      <c r="G18" s="578">
        <v>2</v>
      </c>
      <c r="H18" s="579">
        <v>6</v>
      </c>
      <c r="I18" s="579">
        <v>6</v>
      </c>
      <c r="J18" s="579">
        <v>12</v>
      </c>
      <c r="K18" s="579">
        <f t="shared" si="1"/>
        <v>17</v>
      </c>
      <c r="L18" s="579">
        <f t="shared" si="1"/>
        <v>305</v>
      </c>
      <c r="M18" s="579">
        <f t="shared" si="0"/>
        <v>394</v>
      </c>
      <c r="N18" s="579">
        <f t="shared" si="2"/>
        <v>699</v>
      </c>
      <c r="O18" s="580" t="s">
        <v>768</v>
      </c>
    </row>
    <row r="19" spans="1:15" ht="26.25" customHeight="1">
      <c r="A19" s="981" t="s">
        <v>50</v>
      </c>
      <c r="B19" s="979">
        <v>1</v>
      </c>
      <c r="C19" s="578">
        <v>10</v>
      </c>
      <c r="D19" s="578">
        <v>151</v>
      </c>
      <c r="E19" s="578">
        <v>118</v>
      </c>
      <c r="F19" s="578">
        <v>269</v>
      </c>
      <c r="G19" s="578">
        <v>0</v>
      </c>
      <c r="H19" s="578">
        <v>0</v>
      </c>
      <c r="I19" s="578">
        <v>0</v>
      </c>
      <c r="J19" s="578">
        <v>0</v>
      </c>
      <c r="K19" s="579">
        <f t="shared" si="1"/>
        <v>10</v>
      </c>
      <c r="L19" s="579">
        <f t="shared" si="1"/>
        <v>151</v>
      </c>
      <c r="M19" s="579">
        <f t="shared" si="0"/>
        <v>118</v>
      </c>
      <c r="N19" s="579">
        <f t="shared" si="2"/>
        <v>269</v>
      </c>
      <c r="O19" s="580" t="s">
        <v>769</v>
      </c>
    </row>
    <row r="20" spans="1:15" ht="26.25" customHeight="1">
      <c r="A20" s="982" t="s">
        <v>1</v>
      </c>
      <c r="B20" s="979">
        <v>1</v>
      </c>
      <c r="C20" s="578">
        <v>5</v>
      </c>
      <c r="D20" s="578">
        <v>53</v>
      </c>
      <c r="E20" s="578">
        <v>53</v>
      </c>
      <c r="F20" s="578">
        <v>106</v>
      </c>
      <c r="G20" s="578">
        <v>0</v>
      </c>
      <c r="H20" s="578">
        <v>0</v>
      </c>
      <c r="I20" s="578">
        <v>0</v>
      </c>
      <c r="J20" s="578">
        <v>0</v>
      </c>
      <c r="K20" s="579">
        <f t="shared" si="1"/>
        <v>5</v>
      </c>
      <c r="L20" s="579">
        <f t="shared" si="1"/>
        <v>53</v>
      </c>
      <c r="M20" s="579">
        <f t="shared" si="0"/>
        <v>53</v>
      </c>
      <c r="N20" s="579">
        <f t="shared" si="2"/>
        <v>106</v>
      </c>
      <c r="O20" s="580" t="s">
        <v>770</v>
      </c>
    </row>
    <row r="21" spans="1:15" ht="26.25" customHeight="1">
      <c r="A21" s="982" t="s">
        <v>41</v>
      </c>
      <c r="B21" s="979">
        <v>2</v>
      </c>
      <c r="C21" s="578">
        <v>12</v>
      </c>
      <c r="D21" s="578">
        <v>142</v>
      </c>
      <c r="E21" s="578">
        <v>142</v>
      </c>
      <c r="F21" s="578">
        <v>284</v>
      </c>
      <c r="G21" s="578">
        <v>0</v>
      </c>
      <c r="H21" s="578">
        <v>0</v>
      </c>
      <c r="I21" s="578">
        <v>0</v>
      </c>
      <c r="J21" s="578">
        <v>0</v>
      </c>
      <c r="K21" s="579">
        <f t="shared" si="1"/>
        <v>12</v>
      </c>
      <c r="L21" s="579">
        <f t="shared" si="1"/>
        <v>142</v>
      </c>
      <c r="M21" s="579">
        <f t="shared" si="0"/>
        <v>142</v>
      </c>
      <c r="N21" s="579">
        <f t="shared" si="2"/>
        <v>284</v>
      </c>
      <c r="O21" s="580" t="s">
        <v>135</v>
      </c>
    </row>
    <row r="22" spans="1:15" ht="26.25" customHeight="1">
      <c r="A22" s="982" t="s">
        <v>0</v>
      </c>
      <c r="B22" s="979">
        <v>1</v>
      </c>
      <c r="C22" s="578">
        <v>5</v>
      </c>
      <c r="D22" s="578">
        <v>19</v>
      </c>
      <c r="E22" s="578">
        <v>37</v>
      </c>
      <c r="F22" s="578">
        <v>56</v>
      </c>
      <c r="G22" s="578">
        <v>0</v>
      </c>
      <c r="H22" s="578">
        <v>0</v>
      </c>
      <c r="I22" s="578">
        <v>0</v>
      </c>
      <c r="J22" s="578">
        <v>0</v>
      </c>
      <c r="K22" s="579">
        <f t="shared" si="1"/>
        <v>5</v>
      </c>
      <c r="L22" s="579">
        <f t="shared" si="1"/>
        <v>19</v>
      </c>
      <c r="M22" s="579">
        <f t="shared" si="0"/>
        <v>37</v>
      </c>
      <c r="N22" s="579">
        <f t="shared" si="2"/>
        <v>56</v>
      </c>
      <c r="O22" s="580" t="s">
        <v>771</v>
      </c>
    </row>
    <row r="23" spans="1:15" ht="26.25" customHeight="1" thickBot="1">
      <c r="A23" s="983" t="s">
        <v>36</v>
      </c>
      <c r="B23" s="581">
        <v>1</v>
      </c>
      <c r="C23" s="581">
        <v>14</v>
      </c>
      <c r="D23" s="581">
        <v>387</v>
      </c>
      <c r="E23" s="581">
        <v>307</v>
      </c>
      <c r="F23" s="581">
        <v>694</v>
      </c>
      <c r="G23" s="581">
        <v>3</v>
      </c>
      <c r="H23" s="582">
        <v>4</v>
      </c>
      <c r="I23" s="582">
        <v>15</v>
      </c>
      <c r="J23" s="582">
        <v>19</v>
      </c>
      <c r="K23" s="582">
        <f t="shared" si="1"/>
        <v>17</v>
      </c>
      <c r="L23" s="582">
        <f t="shared" si="1"/>
        <v>391</v>
      </c>
      <c r="M23" s="582">
        <f t="shared" si="0"/>
        <v>322</v>
      </c>
      <c r="N23" s="582">
        <f t="shared" si="2"/>
        <v>713</v>
      </c>
      <c r="O23" s="583" t="s">
        <v>772</v>
      </c>
    </row>
    <row r="24" spans="1:15" ht="23.25" customHeight="1" thickBot="1">
      <c r="A24" s="584" t="s">
        <v>580</v>
      </c>
      <c r="B24" s="585">
        <f>SUM(B9:B23)</f>
        <v>26</v>
      </c>
      <c r="C24" s="585">
        <f t="shared" ref="C24:J24" si="3">SUM(C9:C23)</f>
        <v>236</v>
      </c>
      <c r="D24" s="585">
        <f t="shared" si="3"/>
        <v>5706</v>
      </c>
      <c r="E24" s="585">
        <f t="shared" si="3"/>
        <v>5139</v>
      </c>
      <c r="F24" s="585">
        <f t="shared" si="3"/>
        <v>10845</v>
      </c>
      <c r="G24" s="586">
        <f t="shared" si="3"/>
        <v>13</v>
      </c>
      <c r="H24" s="586">
        <f t="shared" si="3"/>
        <v>87</v>
      </c>
      <c r="I24" s="586">
        <f t="shared" si="3"/>
        <v>107</v>
      </c>
      <c r="J24" s="586">
        <f t="shared" si="3"/>
        <v>194</v>
      </c>
      <c r="K24" s="586">
        <f t="shared" si="1"/>
        <v>249</v>
      </c>
      <c r="L24" s="586">
        <f t="shared" si="1"/>
        <v>5793</v>
      </c>
      <c r="M24" s="586">
        <f t="shared" si="0"/>
        <v>5246</v>
      </c>
      <c r="N24" s="586">
        <f t="shared" si="2"/>
        <v>11039</v>
      </c>
      <c r="O24" s="587" t="s">
        <v>856</v>
      </c>
    </row>
    <row r="25" spans="1:15" ht="23.25" customHeight="1" thickTop="1"/>
    <row r="27" spans="1:15" ht="23.25" hidden="1" customHeight="1">
      <c r="M27" s="522">
        <f>M24/N24*100</f>
        <v>47.522420509104087</v>
      </c>
    </row>
    <row r="28" spans="1:15" ht="23.25" hidden="1" customHeight="1">
      <c r="M28" s="522">
        <f>N24/9345*100-100</f>
        <v>18.12734082397003</v>
      </c>
    </row>
    <row r="29" spans="1:15" ht="23.25" hidden="1" customHeight="1">
      <c r="B29" s="588" t="s">
        <v>773</v>
      </c>
      <c r="C29" s="588" t="s">
        <v>774</v>
      </c>
      <c r="D29" s="588" t="s">
        <v>8</v>
      </c>
      <c r="M29" s="522">
        <f>N24/8081*100-100</f>
        <v>36.604380645959651</v>
      </c>
    </row>
    <row r="30" spans="1:15" ht="23.25" hidden="1" customHeight="1">
      <c r="A30" s="522" t="s">
        <v>775</v>
      </c>
      <c r="B30" s="522">
        <v>371</v>
      </c>
      <c r="C30" s="522">
        <v>287</v>
      </c>
      <c r="D30" s="522">
        <v>658</v>
      </c>
    </row>
    <row r="31" spans="1:15" ht="23.25" hidden="1" customHeight="1">
      <c r="A31" s="522" t="s">
        <v>493</v>
      </c>
      <c r="B31" s="522">
        <v>2</v>
      </c>
      <c r="C31" s="522">
        <v>5</v>
      </c>
      <c r="D31" s="522">
        <v>7</v>
      </c>
    </row>
    <row r="32" spans="1:15" ht="23.25" hidden="1" customHeight="1">
      <c r="A32" s="523" t="s">
        <v>241</v>
      </c>
      <c r="B32" s="523">
        <f>SUM(B30:B31)</f>
        <v>373</v>
      </c>
      <c r="C32" s="523">
        <f>SUM(C30:C31)</f>
        <v>292</v>
      </c>
      <c r="D32" s="523">
        <f>SUM(D30:D31)</f>
        <v>665</v>
      </c>
    </row>
    <row r="33" spans="1:4" ht="23.25" hidden="1" customHeight="1">
      <c r="A33" s="522" t="s">
        <v>776</v>
      </c>
      <c r="B33" s="522">
        <v>667</v>
      </c>
      <c r="C33" s="522">
        <v>330</v>
      </c>
      <c r="D33" s="522">
        <v>997</v>
      </c>
    </row>
    <row r="34" spans="1:4" ht="23.25" hidden="1" customHeight="1">
      <c r="A34" s="522" t="s">
        <v>76</v>
      </c>
      <c r="B34" s="522">
        <v>104</v>
      </c>
      <c r="C34" s="522">
        <v>44</v>
      </c>
      <c r="D34" s="522">
        <v>148</v>
      </c>
    </row>
    <row r="35" spans="1:4" ht="23.25" hidden="1" customHeight="1">
      <c r="A35" s="523" t="s">
        <v>241</v>
      </c>
      <c r="B35" s="523">
        <f>SUM(B33:B34)</f>
        <v>771</v>
      </c>
      <c r="C35" s="523">
        <f>SUM(C33:C34)</f>
        <v>374</v>
      </c>
      <c r="D35" s="523">
        <f>SUM(D33:D34)</f>
        <v>1145</v>
      </c>
    </row>
    <row r="36" spans="1:4" ht="23.25" hidden="1" customHeight="1">
      <c r="A36" s="522" t="s">
        <v>34</v>
      </c>
      <c r="B36" s="522">
        <v>1219</v>
      </c>
      <c r="C36" s="522">
        <v>1335</v>
      </c>
      <c r="D36" s="522">
        <v>2554</v>
      </c>
    </row>
    <row r="37" spans="1:4" ht="23.25" hidden="1" customHeight="1">
      <c r="A37" s="522" t="s">
        <v>777</v>
      </c>
      <c r="B37" s="522">
        <v>448</v>
      </c>
      <c r="C37" s="522">
        <v>450</v>
      </c>
      <c r="D37" s="522">
        <v>898</v>
      </c>
    </row>
    <row r="38" spans="1:4" ht="23.25" hidden="1" customHeight="1">
      <c r="A38" s="522" t="s">
        <v>778</v>
      </c>
      <c r="B38" s="522">
        <v>160</v>
      </c>
      <c r="C38" s="522">
        <v>187</v>
      </c>
      <c r="D38" s="522">
        <v>347</v>
      </c>
    </row>
    <row r="39" spans="1:4" ht="23.25" hidden="1" customHeight="1">
      <c r="A39" s="522" t="s">
        <v>779</v>
      </c>
      <c r="B39" s="522">
        <v>157</v>
      </c>
      <c r="C39" s="522">
        <v>207</v>
      </c>
      <c r="D39" s="522">
        <v>364</v>
      </c>
    </row>
    <row r="40" spans="1:4" ht="23.25" hidden="1" customHeight="1">
      <c r="A40" s="522" t="s">
        <v>73</v>
      </c>
      <c r="B40" s="522">
        <v>117</v>
      </c>
      <c r="C40" s="522">
        <v>94</v>
      </c>
      <c r="D40" s="522">
        <v>211</v>
      </c>
    </row>
    <row r="41" spans="1:4" ht="23.25" hidden="1" customHeight="1">
      <c r="A41" s="589" t="s">
        <v>780</v>
      </c>
      <c r="B41" s="590">
        <v>292</v>
      </c>
      <c r="C41" s="590">
        <v>172</v>
      </c>
      <c r="D41" s="590">
        <v>464</v>
      </c>
    </row>
    <row r="42" spans="1:4" ht="23.25" hidden="1" customHeight="1">
      <c r="A42" s="589" t="s">
        <v>781</v>
      </c>
      <c r="B42" s="589">
        <v>27</v>
      </c>
      <c r="C42" s="589">
        <v>19</v>
      </c>
      <c r="D42" s="589">
        <v>46</v>
      </c>
    </row>
    <row r="43" spans="1:4" ht="23.25" hidden="1" customHeight="1">
      <c r="A43" s="523" t="s">
        <v>241</v>
      </c>
      <c r="B43" s="523">
        <f>SUM(B36:B42)</f>
        <v>2420</v>
      </c>
      <c r="C43" s="523">
        <f>SUM(C36:C42)</f>
        <v>2464</v>
      </c>
      <c r="D43" s="523">
        <f>SUM(D36:D42)</f>
        <v>4884</v>
      </c>
    </row>
    <row r="44" spans="1:4" ht="23.25" hidden="1" customHeight="1">
      <c r="A44" s="522" t="s">
        <v>51</v>
      </c>
      <c r="B44" s="522">
        <v>248</v>
      </c>
      <c r="C44" s="522">
        <v>143</v>
      </c>
      <c r="D44" s="522">
        <v>391</v>
      </c>
    </row>
    <row r="45" spans="1:4" ht="23.25" hidden="1" customHeight="1">
      <c r="A45" s="522" t="s">
        <v>782</v>
      </c>
      <c r="B45" s="522">
        <v>6</v>
      </c>
      <c r="C45" s="522">
        <v>14</v>
      </c>
      <c r="D45" s="522">
        <v>20</v>
      </c>
    </row>
    <row r="46" spans="1:4" ht="23.25" hidden="1" customHeight="1">
      <c r="A46" s="523" t="s">
        <v>241</v>
      </c>
      <c r="B46" s="523">
        <f>SUM(B44:B45)</f>
        <v>254</v>
      </c>
      <c r="C46" s="523">
        <f>SUM(C44:C45)</f>
        <v>157</v>
      </c>
      <c r="D46" s="523">
        <f>SUM(D44:D45)</f>
        <v>411</v>
      </c>
    </row>
    <row r="47" spans="1:4" ht="23.25" hidden="1" customHeight="1">
      <c r="A47" s="522" t="s">
        <v>783</v>
      </c>
      <c r="B47" s="522">
        <v>297</v>
      </c>
      <c r="C47" s="522">
        <v>328</v>
      </c>
      <c r="D47" s="522">
        <v>625</v>
      </c>
    </row>
    <row r="48" spans="1:4" ht="23.25" hidden="1" customHeight="1">
      <c r="A48" s="522" t="s">
        <v>784</v>
      </c>
      <c r="B48" s="522">
        <v>15</v>
      </c>
      <c r="C48" s="522">
        <v>25</v>
      </c>
      <c r="D48" s="522">
        <v>40</v>
      </c>
    </row>
    <row r="49" spans="1:4" ht="23.25" hidden="1" customHeight="1">
      <c r="A49" s="523" t="s">
        <v>241</v>
      </c>
      <c r="B49" s="523">
        <f>SUM(B47:B48)</f>
        <v>312</v>
      </c>
      <c r="C49" s="523">
        <f>SUM(C47:C48)</f>
        <v>353</v>
      </c>
      <c r="D49" s="523">
        <f>SUM(D47:D48)</f>
        <v>665</v>
      </c>
    </row>
    <row r="50" spans="1:4" ht="23.25" hidden="1" customHeight="1">
      <c r="A50" s="522" t="s">
        <v>655</v>
      </c>
      <c r="B50" s="522">
        <v>140</v>
      </c>
      <c r="C50" s="522">
        <v>141</v>
      </c>
      <c r="D50" s="522">
        <v>281</v>
      </c>
    </row>
    <row r="51" spans="1:4" ht="23.25" hidden="1" customHeight="1">
      <c r="A51" s="522" t="s">
        <v>635</v>
      </c>
      <c r="B51" s="522">
        <v>2</v>
      </c>
      <c r="C51" s="522">
        <v>1</v>
      </c>
      <c r="D51" s="522">
        <v>3</v>
      </c>
    </row>
    <row r="52" spans="1:4" ht="23.25" hidden="1" customHeight="1">
      <c r="A52" s="523" t="s">
        <v>241</v>
      </c>
      <c r="B52" s="523">
        <f>SUM(B50:B51)</f>
        <v>142</v>
      </c>
      <c r="C52" s="523">
        <f>SUM(C50:C51)</f>
        <v>142</v>
      </c>
      <c r="D52" s="523">
        <f>SUM(D50:D51)</f>
        <v>284</v>
      </c>
    </row>
    <row r="53" spans="1:4" ht="23.25" hidden="1" customHeight="1"/>
    <row r="54" spans="1:4" ht="23.25" hidden="1" customHeight="1">
      <c r="B54" s="522">
        <f>B32+B35+B43+B46+B49+B52</f>
        <v>4272</v>
      </c>
      <c r="C54" s="522">
        <f>C32+C35+C43+C46+C49+C52</f>
        <v>3782</v>
      </c>
      <c r="D54" s="522">
        <f>SUM(B54:C54)</f>
        <v>8054</v>
      </c>
    </row>
    <row r="55" spans="1:4" ht="23.25" hidden="1" customHeight="1"/>
    <row r="56" spans="1:4" ht="23.25" hidden="1" customHeight="1"/>
  </sheetData>
  <dataConsolidate/>
  <mergeCells count="20">
    <mergeCell ref="N7:N8"/>
    <mergeCell ref="A1:O1"/>
    <mergeCell ref="A2:O2"/>
    <mergeCell ref="A3:C3"/>
    <mergeCell ref="N3:O3"/>
    <mergeCell ref="A4:A8"/>
    <mergeCell ref="B4:C5"/>
    <mergeCell ref="D4:F5"/>
    <mergeCell ref="G4:G6"/>
    <mergeCell ref="H4:J5"/>
    <mergeCell ref="K4:K6"/>
    <mergeCell ref="L4:N5"/>
    <mergeCell ref="O4:O8"/>
    <mergeCell ref="B7:C7"/>
    <mergeCell ref="D7:F7"/>
    <mergeCell ref="G7:G8"/>
    <mergeCell ref="H7:J7"/>
    <mergeCell ref="K7:K8"/>
    <mergeCell ref="L7:L8"/>
    <mergeCell ref="M7:M8"/>
  </mergeCells>
  <printOptions horizontalCentered="1"/>
  <pageMargins left="0.5" right="0.5" top="1" bottom="1" header="1" footer="1"/>
  <pageSetup paperSize="9" scale="70" firstPageNumber="10" fitToWidth="0" orientation="landscape" useFirstPageNumber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5"/>
  <sheetViews>
    <sheetView rightToLeft="1" view="pageBreakPreview" topLeftCell="A22" zoomScale="80" zoomScaleNormal="64" zoomScaleSheetLayoutView="80" workbookViewId="0">
      <selection activeCell="N9" sqref="N9"/>
    </sheetView>
  </sheetViews>
  <sheetFormatPr defaultRowHeight="20.100000000000001" customHeight="1"/>
  <cols>
    <col min="1" max="1" width="30.5703125" style="627" customWidth="1"/>
    <col min="2" max="13" width="7.85546875" style="628" customWidth="1"/>
    <col min="14" max="14" width="41.140625" style="597" customWidth="1"/>
    <col min="15" max="16384" width="9.140625" style="597"/>
  </cols>
  <sheetData>
    <row r="1" spans="1:14" s="591" customFormat="1" ht="20.25" customHeight="1">
      <c r="A1" s="1149" t="s">
        <v>857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</row>
    <row r="2" spans="1:14" s="591" customFormat="1" ht="40.5" customHeight="1">
      <c r="A2" s="1150" t="s">
        <v>858</v>
      </c>
      <c r="B2" s="1150"/>
      <c r="C2" s="1150"/>
      <c r="D2" s="1150"/>
      <c r="E2" s="1150"/>
      <c r="F2" s="1150"/>
      <c r="G2" s="1150"/>
      <c r="H2" s="1150"/>
      <c r="I2" s="1150"/>
      <c r="J2" s="1150"/>
      <c r="K2" s="1150"/>
      <c r="L2" s="1150"/>
      <c r="M2" s="1150"/>
      <c r="N2" s="1150"/>
    </row>
    <row r="3" spans="1:14" s="591" customFormat="1" ht="18.75" customHeight="1" thickBot="1">
      <c r="A3" s="592" t="s">
        <v>1164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1148"/>
      <c r="M3" s="1148"/>
      <c r="N3" s="594" t="s">
        <v>1165</v>
      </c>
    </row>
    <row r="4" spans="1:14" s="595" customFormat="1" ht="15" customHeight="1" thickTop="1">
      <c r="A4" s="1145" t="s">
        <v>859</v>
      </c>
      <c r="B4" s="1145" t="s">
        <v>860</v>
      </c>
      <c r="C4" s="1145"/>
      <c r="D4" s="1145"/>
      <c r="E4" s="1146" t="s">
        <v>861</v>
      </c>
      <c r="F4" s="1146"/>
      <c r="G4" s="1146"/>
      <c r="H4" s="1145" t="s">
        <v>862</v>
      </c>
      <c r="I4" s="1145"/>
      <c r="J4" s="1145"/>
      <c r="K4" s="1145" t="s">
        <v>863</v>
      </c>
      <c r="L4" s="1145"/>
      <c r="M4" s="1145"/>
      <c r="N4" s="1145" t="s">
        <v>864</v>
      </c>
    </row>
    <row r="5" spans="1:14" s="595" customFormat="1" ht="14.2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15.9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15.9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s="601" customFormat="1" ht="21" customHeight="1">
      <c r="A8" s="599" t="s">
        <v>34</v>
      </c>
      <c r="B8" s="596">
        <v>160</v>
      </c>
      <c r="C8" s="596">
        <v>170</v>
      </c>
      <c r="D8" s="596">
        <v>330</v>
      </c>
      <c r="E8" s="596">
        <v>658</v>
      </c>
      <c r="F8" s="596">
        <v>830</v>
      </c>
      <c r="G8" s="596">
        <f>SUM(E8:F8)</f>
        <v>1488</v>
      </c>
      <c r="H8" s="596">
        <v>401</v>
      </c>
      <c r="I8" s="596">
        <v>335</v>
      </c>
      <c r="J8" s="596">
        <f>SUM(H8:I8)</f>
        <v>736</v>
      </c>
      <c r="K8" s="596">
        <f>H8+E8+B8</f>
        <v>1219</v>
      </c>
      <c r="L8" s="596">
        <f>I8+F8+C8</f>
        <v>1335</v>
      </c>
      <c r="M8" s="596">
        <f>SUM(K8:L8)</f>
        <v>2554</v>
      </c>
      <c r="N8" s="600" t="s">
        <v>869</v>
      </c>
    </row>
    <row r="9" spans="1:14" s="601" customFormat="1" ht="21" customHeight="1">
      <c r="A9" s="602" t="s">
        <v>47</v>
      </c>
      <c r="B9" s="603">
        <v>38</v>
      </c>
      <c r="C9" s="603">
        <v>34</v>
      </c>
      <c r="D9" s="603">
        <v>72</v>
      </c>
      <c r="E9" s="603">
        <v>301</v>
      </c>
      <c r="F9" s="603">
        <v>332</v>
      </c>
      <c r="G9" s="603">
        <f t="shared" ref="G9:G24" si="0">SUM(E9:F9)</f>
        <v>633</v>
      </c>
      <c r="H9" s="603">
        <v>109</v>
      </c>
      <c r="I9" s="603">
        <v>84</v>
      </c>
      <c r="J9" s="603">
        <f t="shared" ref="J9:J24" si="1">SUM(H9:I9)</f>
        <v>193</v>
      </c>
      <c r="K9" s="603">
        <f t="shared" ref="K9:L24" si="2">H9+E9+B9</f>
        <v>448</v>
      </c>
      <c r="L9" s="603">
        <f t="shared" si="2"/>
        <v>450</v>
      </c>
      <c r="M9" s="603">
        <f t="shared" ref="M9:M24" si="3">SUM(K9:L9)</f>
        <v>898</v>
      </c>
      <c r="N9" s="604" t="s">
        <v>870</v>
      </c>
    </row>
    <row r="10" spans="1:14" s="601" customFormat="1" ht="21" customHeight="1">
      <c r="A10" s="602" t="s">
        <v>48</v>
      </c>
      <c r="B10" s="603">
        <v>10</v>
      </c>
      <c r="C10" s="603">
        <v>7</v>
      </c>
      <c r="D10" s="603">
        <v>17</v>
      </c>
      <c r="E10" s="603">
        <v>107</v>
      </c>
      <c r="F10" s="603">
        <v>155</v>
      </c>
      <c r="G10" s="603">
        <f t="shared" si="0"/>
        <v>262</v>
      </c>
      <c r="H10" s="603">
        <v>43</v>
      </c>
      <c r="I10" s="603">
        <v>25</v>
      </c>
      <c r="J10" s="603">
        <f t="shared" si="1"/>
        <v>68</v>
      </c>
      <c r="K10" s="603">
        <f t="shared" si="2"/>
        <v>160</v>
      </c>
      <c r="L10" s="603">
        <f t="shared" si="2"/>
        <v>187</v>
      </c>
      <c r="M10" s="603">
        <f t="shared" si="3"/>
        <v>347</v>
      </c>
      <c r="N10" s="605" t="s">
        <v>871</v>
      </c>
    </row>
    <row r="11" spans="1:14" s="601" customFormat="1" ht="21" customHeight="1">
      <c r="A11" s="602" t="s">
        <v>872</v>
      </c>
      <c r="B11" s="603">
        <v>23</v>
      </c>
      <c r="C11" s="603">
        <v>18</v>
      </c>
      <c r="D11" s="603">
        <v>41</v>
      </c>
      <c r="E11" s="603">
        <v>95</v>
      </c>
      <c r="F11" s="603">
        <v>154</v>
      </c>
      <c r="G11" s="603">
        <f t="shared" si="0"/>
        <v>249</v>
      </c>
      <c r="H11" s="603">
        <v>39</v>
      </c>
      <c r="I11" s="603">
        <v>35</v>
      </c>
      <c r="J11" s="603">
        <f t="shared" si="1"/>
        <v>74</v>
      </c>
      <c r="K11" s="603">
        <f t="shared" si="2"/>
        <v>157</v>
      </c>
      <c r="L11" s="603">
        <f t="shared" si="2"/>
        <v>207</v>
      </c>
      <c r="M11" s="603">
        <f t="shared" si="3"/>
        <v>364</v>
      </c>
      <c r="N11" s="605" t="s">
        <v>873</v>
      </c>
    </row>
    <row r="12" spans="1:14" s="601" customFormat="1" ht="21" customHeight="1">
      <c r="A12" s="606" t="s">
        <v>73</v>
      </c>
      <c r="B12" s="603">
        <v>11</v>
      </c>
      <c r="C12" s="603">
        <v>4</v>
      </c>
      <c r="D12" s="603">
        <v>15</v>
      </c>
      <c r="E12" s="603">
        <v>63</v>
      </c>
      <c r="F12" s="603">
        <v>75</v>
      </c>
      <c r="G12" s="603">
        <f t="shared" si="0"/>
        <v>138</v>
      </c>
      <c r="H12" s="603">
        <v>43</v>
      </c>
      <c r="I12" s="603">
        <v>15</v>
      </c>
      <c r="J12" s="603">
        <f t="shared" si="1"/>
        <v>58</v>
      </c>
      <c r="K12" s="603">
        <f t="shared" si="2"/>
        <v>117</v>
      </c>
      <c r="L12" s="603">
        <f t="shared" si="2"/>
        <v>94</v>
      </c>
      <c r="M12" s="603">
        <f t="shared" si="3"/>
        <v>211</v>
      </c>
      <c r="N12" s="605" t="s">
        <v>874</v>
      </c>
    </row>
    <row r="13" spans="1:14" s="601" customFormat="1" ht="21.75" customHeight="1">
      <c r="A13" s="606" t="s">
        <v>875</v>
      </c>
      <c r="B13" s="603">
        <v>0</v>
      </c>
      <c r="C13" s="603">
        <v>0</v>
      </c>
      <c r="D13" s="603">
        <v>0</v>
      </c>
      <c r="E13" s="603">
        <v>0</v>
      </c>
      <c r="F13" s="603">
        <v>0</v>
      </c>
      <c r="G13" s="603">
        <f t="shared" si="0"/>
        <v>0</v>
      </c>
      <c r="H13" s="603">
        <v>292</v>
      </c>
      <c r="I13" s="603">
        <v>172</v>
      </c>
      <c r="J13" s="603">
        <f t="shared" si="1"/>
        <v>464</v>
      </c>
      <c r="K13" s="603">
        <f t="shared" si="2"/>
        <v>292</v>
      </c>
      <c r="L13" s="603">
        <f t="shared" si="2"/>
        <v>172</v>
      </c>
      <c r="M13" s="603">
        <f t="shared" si="3"/>
        <v>464</v>
      </c>
      <c r="N13" s="605" t="s">
        <v>876</v>
      </c>
    </row>
    <row r="14" spans="1:14" s="601" customFormat="1" ht="43.5" customHeight="1">
      <c r="A14" s="606" t="s">
        <v>877</v>
      </c>
      <c r="B14" s="603">
        <v>9</v>
      </c>
      <c r="C14" s="603">
        <v>9</v>
      </c>
      <c r="D14" s="603">
        <v>18</v>
      </c>
      <c r="E14" s="603">
        <v>16</v>
      </c>
      <c r="F14" s="603">
        <v>7</v>
      </c>
      <c r="G14" s="603">
        <f t="shared" si="0"/>
        <v>23</v>
      </c>
      <c r="H14" s="603">
        <v>2</v>
      </c>
      <c r="I14" s="603">
        <v>3</v>
      </c>
      <c r="J14" s="603">
        <f t="shared" si="1"/>
        <v>5</v>
      </c>
      <c r="K14" s="603">
        <f t="shared" si="2"/>
        <v>27</v>
      </c>
      <c r="L14" s="603">
        <f t="shared" si="2"/>
        <v>19</v>
      </c>
      <c r="M14" s="603">
        <f t="shared" si="3"/>
        <v>46</v>
      </c>
      <c r="N14" s="607" t="s">
        <v>878</v>
      </c>
    </row>
    <row r="15" spans="1:14" s="601" customFormat="1" ht="21" customHeight="1">
      <c r="A15" s="602" t="s">
        <v>35</v>
      </c>
      <c r="B15" s="603">
        <v>51</v>
      </c>
      <c r="C15" s="603">
        <v>28</v>
      </c>
      <c r="D15" s="603">
        <v>79</v>
      </c>
      <c r="E15" s="603">
        <v>226</v>
      </c>
      <c r="F15" s="603">
        <v>206</v>
      </c>
      <c r="G15" s="603">
        <f t="shared" si="0"/>
        <v>432</v>
      </c>
      <c r="H15" s="603">
        <v>94</v>
      </c>
      <c r="I15" s="603">
        <v>53</v>
      </c>
      <c r="J15" s="603">
        <f t="shared" si="1"/>
        <v>147</v>
      </c>
      <c r="K15" s="603">
        <f t="shared" si="2"/>
        <v>371</v>
      </c>
      <c r="L15" s="603">
        <f t="shared" si="2"/>
        <v>287</v>
      </c>
      <c r="M15" s="603">
        <f t="shared" si="3"/>
        <v>658</v>
      </c>
      <c r="N15" s="608" t="s">
        <v>879</v>
      </c>
    </row>
    <row r="16" spans="1:14" s="601" customFormat="1" ht="21" customHeight="1">
      <c r="A16" s="602" t="s">
        <v>493</v>
      </c>
      <c r="B16" s="603">
        <v>0</v>
      </c>
      <c r="C16" s="603">
        <v>0</v>
      </c>
      <c r="D16" s="603">
        <v>0</v>
      </c>
      <c r="E16" s="603">
        <v>2</v>
      </c>
      <c r="F16" s="603">
        <v>5</v>
      </c>
      <c r="G16" s="603">
        <f t="shared" si="0"/>
        <v>7</v>
      </c>
      <c r="H16" s="603">
        <v>0</v>
      </c>
      <c r="I16" s="603">
        <v>0</v>
      </c>
      <c r="J16" s="603">
        <f t="shared" si="1"/>
        <v>0</v>
      </c>
      <c r="K16" s="603">
        <f t="shared" si="2"/>
        <v>2</v>
      </c>
      <c r="L16" s="603">
        <f t="shared" si="2"/>
        <v>5</v>
      </c>
      <c r="M16" s="603">
        <f t="shared" si="3"/>
        <v>7</v>
      </c>
      <c r="N16" s="608" t="s">
        <v>880</v>
      </c>
    </row>
    <row r="17" spans="1:14" s="601" customFormat="1" ht="21" customHeight="1">
      <c r="A17" s="602" t="s">
        <v>36</v>
      </c>
      <c r="B17" s="603">
        <v>23</v>
      </c>
      <c r="C17" s="603">
        <v>21</v>
      </c>
      <c r="D17" s="603">
        <v>44</v>
      </c>
      <c r="E17" s="603">
        <v>229</v>
      </c>
      <c r="F17" s="603">
        <v>213</v>
      </c>
      <c r="G17" s="603">
        <f t="shared" si="0"/>
        <v>442</v>
      </c>
      <c r="H17" s="603">
        <v>135</v>
      </c>
      <c r="I17" s="603">
        <v>73</v>
      </c>
      <c r="J17" s="603">
        <f t="shared" si="1"/>
        <v>208</v>
      </c>
      <c r="K17" s="603">
        <f t="shared" si="2"/>
        <v>387</v>
      </c>
      <c r="L17" s="603">
        <f t="shared" si="2"/>
        <v>307</v>
      </c>
      <c r="M17" s="603">
        <f t="shared" si="3"/>
        <v>694</v>
      </c>
      <c r="N17" s="608" t="s">
        <v>881</v>
      </c>
    </row>
    <row r="18" spans="1:14" s="601" customFormat="1" ht="21" customHeight="1">
      <c r="A18" s="602" t="s">
        <v>49</v>
      </c>
      <c r="B18" s="603">
        <v>68</v>
      </c>
      <c r="C18" s="603">
        <v>73</v>
      </c>
      <c r="D18" s="603">
        <v>141</v>
      </c>
      <c r="E18" s="603">
        <v>177</v>
      </c>
      <c r="F18" s="603">
        <v>247</v>
      </c>
      <c r="G18" s="603">
        <f t="shared" si="0"/>
        <v>424</v>
      </c>
      <c r="H18" s="603">
        <v>54</v>
      </c>
      <c r="I18" s="603">
        <v>68</v>
      </c>
      <c r="J18" s="603">
        <f t="shared" si="1"/>
        <v>122</v>
      </c>
      <c r="K18" s="603">
        <f t="shared" si="2"/>
        <v>299</v>
      </c>
      <c r="L18" s="603">
        <f t="shared" si="2"/>
        <v>388</v>
      </c>
      <c r="M18" s="603">
        <f t="shared" si="3"/>
        <v>687</v>
      </c>
      <c r="N18" s="608" t="s">
        <v>882</v>
      </c>
    </row>
    <row r="19" spans="1:14" s="601" customFormat="1" ht="21" customHeight="1">
      <c r="A19" s="602" t="s">
        <v>37</v>
      </c>
      <c r="B19" s="603">
        <v>59</v>
      </c>
      <c r="C19" s="603">
        <v>28</v>
      </c>
      <c r="D19" s="603">
        <v>87</v>
      </c>
      <c r="E19" s="603">
        <v>482</v>
      </c>
      <c r="F19" s="603">
        <v>257</v>
      </c>
      <c r="G19" s="603">
        <f t="shared" si="0"/>
        <v>739</v>
      </c>
      <c r="H19" s="603">
        <v>126</v>
      </c>
      <c r="I19" s="603">
        <v>45</v>
      </c>
      <c r="J19" s="603">
        <f t="shared" si="1"/>
        <v>171</v>
      </c>
      <c r="K19" s="603">
        <f t="shared" si="2"/>
        <v>667</v>
      </c>
      <c r="L19" s="603">
        <f t="shared" si="2"/>
        <v>330</v>
      </c>
      <c r="M19" s="603">
        <f t="shared" si="3"/>
        <v>997</v>
      </c>
      <c r="N19" s="608" t="s">
        <v>883</v>
      </c>
    </row>
    <row r="20" spans="1:14" s="601" customFormat="1" ht="21" customHeight="1">
      <c r="A20" s="606" t="s">
        <v>76</v>
      </c>
      <c r="B20" s="603">
        <v>0</v>
      </c>
      <c r="C20" s="603">
        <v>1</v>
      </c>
      <c r="D20" s="603">
        <v>1</v>
      </c>
      <c r="E20" s="603">
        <v>90</v>
      </c>
      <c r="F20" s="603">
        <v>40</v>
      </c>
      <c r="G20" s="603">
        <f t="shared" si="0"/>
        <v>130</v>
      </c>
      <c r="H20" s="603">
        <v>14</v>
      </c>
      <c r="I20" s="603">
        <v>3</v>
      </c>
      <c r="J20" s="603">
        <f t="shared" si="1"/>
        <v>17</v>
      </c>
      <c r="K20" s="603">
        <f t="shared" si="2"/>
        <v>104</v>
      </c>
      <c r="L20" s="603">
        <f t="shared" si="2"/>
        <v>44</v>
      </c>
      <c r="M20" s="603">
        <f t="shared" si="3"/>
        <v>148</v>
      </c>
      <c r="N20" s="608" t="s">
        <v>140</v>
      </c>
    </row>
    <row r="21" spans="1:14" s="601" customFormat="1" ht="21" customHeight="1">
      <c r="A21" s="602" t="s">
        <v>884</v>
      </c>
      <c r="B21" s="603">
        <v>6</v>
      </c>
      <c r="C21" s="603">
        <v>10</v>
      </c>
      <c r="D21" s="603">
        <v>16</v>
      </c>
      <c r="E21" s="603">
        <v>100</v>
      </c>
      <c r="F21" s="603">
        <v>86</v>
      </c>
      <c r="G21" s="603">
        <f t="shared" si="0"/>
        <v>186</v>
      </c>
      <c r="H21" s="603">
        <v>45</v>
      </c>
      <c r="I21" s="603">
        <v>22</v>
      </c>
      <c r="J21" s="603">
        <f t="shared" si="1"/>
        <v>67</v>
      </c>
      <c r="K21" s="603">
        <f t="shared" si="2"/>
        <v>151</v>
      </c>
      <c r="L21" s="603">
        <f t="shared" si="2"/>
        <v>118</v>
      </c>
      <c r="M21" s="603">
        <f t="shared" si="3"/>
        <v>269</v>
      </c>
      <c r="N21" s="608" t="s">
        <v>885</v>
      </c>
    </row>
    <row r="22" spans="1:14" s="601" customFormat="1" ht="21" customHeight="1">
      <c r="A22" s="602" t="s">
        <v>51</v>
      </c>
      <c r="B22" s="603">
        <v>0</v>
      </c>
      <c r="C22" s="609">
        <v>0</v>
      </c>
      <c r="D22" s="603">
        <v>0</v>
      </c>
      <c r="E22" s="603">
        <v>184</v>
      </c>
      <c r="F22" s="603">
        <v>127</v>
      </c>
      <c r="G22" s="609">
        <f t="shared" si="0"/>
        <v>311</v>
      </c>
      <c r="H22" s="603">
        <v>64</v>
      </c>
      <c r="I22" s="603">
        <v>16</v>
      </c>
      <c r="J22" s="603">
        <f t="shared" si="1"/>
        <v>80</v>
      </c>
      <c r="K22" s="609">
        <f t="shared" si="2"/>
        <v>248</v>
      </c>
      <c r="L22" s="603">
        <f t="shared" si="2"/>
        <v>143</v>
      </c>
      <c r="M22" s="603">
        <f t="shared" si="3"/>
        <v>391</v>
      </c>
      <c r="N22" s="608" t="s">
        <v>886</v>
      </c>
    </row>
    <row r="23" spans="1:14" s="601" customFormat="1" ht="21" customHeight="1">
      <c r="A23" s="602" t="s">
        <v>264</v>
      </c>
      <c r="B23" s="603">
        <v>1</v>
      </c>
      <c r="C23" s="609">
        <v>1</v>
      </c>
      <c r="D23" s="603">
        <v>2</v>
      </c>
      <c r="E23" s="603">
        <v>5</v>
      </c>
      <c r="F23" s="603">
        <v>13</v>
      </c>
      <c r="G23" s="609">
        <f t="shared" si="0"/>
        <v>18</v>
      </c>
      <c r="H23" s="603">
        <v>0</v>
      </c>
      <c r="I23" s="603">
        <v>0</v>
      </c>
      <c r="J23" s="603">
        <f t="shared" si="1"/>
        <v>0</v>
      </c>
      <c r="K23" s="609">
        <f t="shared" si="2"/>
        <v>6</v>
      </c>
      <c r="L23" s="603">
        <f t="shared" si="2"/>
        <v>14</v>
      </c>
      <c r="M23" s="603">
        <f t="shared" si="3"/>
        <v>20</v>
      </c>
      <c r="N23" s="610" t="s">
        <v>887</v>
      </c>
    </row>
    <row r="24" spans="1:14" s="601" customFormat="1" ht="21" customHeight="1" thickBot="1">
      <c r="A24" s="611" t="s">
        <v>38</v>
      </c>
      <c r="B24" s="612">
        <v>56</v>
      </c>
      <c r="C24" s="612">
        <v>51</v>
      </c>
      <c r="D24" s="612">
        <v>107</v>
      </c>
      <c r="E24" s="612">
        <v>154</v>
      </c>
      <c r="F24" s="612">
        <v>219</v>
      </c>
      <c r="G24" s="612">
        <f t="shared" si="0"/>
        <v>373</v>
      </c>
      <c r="H24" s="612">
        <v>87</v>
      </c>
      <c r="I24" s="612">
        <v>58</v>
      </c>
      <c r="J24" s="612">
        <f t="shared" si="1"/>
        <v>145</v>
      </c>
      <c r="K24" s="612">
        <f t="shared" si="2"/>
        <v>297</v>
      </c>
      <c r="L24" s="612">
        <f t="shared" si="2"/>
        <v>328</v>
      </c>
      <c r="M24" s="612">
        <f t="shared" si="3"/>
        <v>625</v>
      </c>
      <c r="N24" s="613" t="s">
        <v>888</v>
      </c>
    </row>
    <row r="25" spans="1:14" s="601" customFormat="1" ht="20.25" customHeight="1" thickTop="1">
      <c r="A25" s="599"/>
      <c r="B25" s="596"/>
      <c r="C25" s="596"/>
      <c r="D25" s="596"/>
      <c r="E25" s="596"/>
      <c r="F25" s="596"/>
      <c r="G25" s="596"/>
      <c r="H25" s="596"/>
      <c r="I25" s="596"/>
      <c r="J25" s="596"/>
      <c r="K25" s="596"/>
      <c r="L25" s="596"/>
      <c r="M25" s="596"/>
      <c r="N25" s="614"/>
    </row>
    <row r="26" spans="1:14" s="601" customFormat="1" ht="20.25" customHeight="1" thickBot="1">
      <c r="A26" s="592" t="s">
        <v>1166</v>
      </c>
      <c r="B26" s="593"/>
      <c r="C26" s="593"/>
      <c r="D26" s="593"/>
      <c r="E26" s="593"/>
      <c r="F26" s="593"/>
      <c r="G26" s="593"/>
      <c r="H26" s="593"/>
      <c r="I26" s="593"/>
      <c r="J26" s="593"/>
      <c r="K26" s="593"/>
      <c r="L26" s="1148"/>
      <c r="M26" s="1148"/>
      <c r="N26" s="615" t="s">
        <v>1167</v>
      </c>
    </row>
    <row r="27" spans="1:14" s="601" customFormat="1" ht="20.25" customHeight="1" thickTop="1">
      <c r="A27" s="1145" t="s">
        <v>859</v>
      </c>
      <c r="B27" s="1145" t="s">
        <v>860</v>
      </c>
      <c r="C27" s="1145"/>
      <c r="D27" s="1145"/>
      <c r="E27" s="1146" t="s">
        <v>861</v>
      </c>
      <c r="F27" s="1146"/>
      <c r="G27" s="1146"/>
      <c r="H27" s="1145" t="s">
        <v>862</v>
      </c>
      <c r="I27" s="1145"/>
      <c r="J27" s="1145"/>
      <c r="K27" s="1145" t="s">
        <v>863</v>
      </c>
      <c r="L27" s="1145"/>
      <c r="M27" s="1145"/>
      <c r="N27" s="1145" t="s">
        <v>864</v>
      </c>
    </row>
    <row r="28" spans="1:14" s="601" customFormat="1" ht="20.25" customHeight="1">
      <c r="A28" s="1146"/>
      <c r="B28" s="1146" t="s">
        <v>865</v>
      </c>
      <c r="C28" s="1146"/>
      <c r="D28" s="1146"/>
      <c r="E28" s="1146" t="s">
        <v>866</v>
      </c>
      <c r="F28" s="1146"/>
      <c r="G28" s="1146"/>
      <c r="H28" s="1146" t="s">
        <v>867</v>
      </c>
      <c r="I28" s="1146"/>
      <c r="J28" s="1146"/>
      <c r="K28" s="1146" t="s">
        <v>868</v>
      </c>
      <c r="L28" s="1146"/>
      <c r="M28" s="1146"/>
      <c r="N28" s="1146"/>
    </row>
    <row r="29" spans="1:14" s="601" customFormat="1" ht="20.25" customHeight="1">
      <c r="A29" s="1146"/>
      <c r="B29" s="596" t="s">
        <v>235</v>
      </c>
      <c r="C29" s="596" t="s">
        <v>236</v>
      </c>
      <c r="D29" s="596" t="s">
        <v>241</v>
      </c>
      <c r="E29" s="596" t="s">
        <v>235</v>
      </c>
      <c r="F29" s="596" t="s">
        <v>236</v>
      </c>
      <c r="G29" s="596" t="s">
        <v>241</v>
      </c>
      <c r="H29" s="596" t="s">
        <v>235</v>
      </c>
      <c r="I29" s="596" t="s">
        <v>236</v>
      </c>
      <c r="J29" s="596" t="s">
        <v>241</v>
      </c>
      <c r="K29" s="596" t="s">
        <v>235</v>
      </c>
      <c r="L29" s="596" t="s">
        <v>236</v>
      </c>
      <c r="M29" s="596" t="s">
        <v>241</v>
      </c>
      <c r="N29" s="1146"/>
    </row>
    <row r="30" spans="1:14" s="601" customFormat="1" ht="20.25" customHeight="1" thickBot="1">
      <c r="A30" s="1147"/>
      <c r="B30" s="598" t="s">
        <v>238</v>
      </c>
      <c r="C30" s="598" t="s">
        <v>239</v>
      </c>
      <c r="D30" s="598" t="s">
        <v>240</v>
      </c>
      <c r="E30" s="598" t="s">
        <v>238</v>
      </c>
      <c r="F30" s="598" t="s">
        <v>239</v>
      </c>
      <c r="G30" s="598" t="s">
        <v>240</v>
      </c>
      <c r="H30" s="598" t="s">
        <v>238</v>
      </c>
      <c r="I30" s="598" t="s">
        <v>239</v>
      </c>
      <c r="J30" s="598" t="s">
        <v>240</v>
      </c>
      <c r="K30" s="598" t="s">
        <v>238</v>
      </c>
      <c r="L30" s="598" t="s">
        <v>239</v>
      </c>
      <c r="M30" s="598" t="s">
        <v>240</v>
      </c>
      <c r="N30" s="1147"/>
    </row>
    <row r="31" spans="1:14" s="601" customFormat="1" ht="27" customHeight="1">
      <c r="A31" s="616" t="s">
        <v>563</v>
      </c>
      <c r="B31" s="617">
        <v>0</v>
      </c>
      <c r="C31" s="617">
        <v>0</v>
      </c>
      <c r="D31" s="617">
        <v>0</v>
      </c>
      <c r="E31" s="617">
        <v>15</v>
      </c>
      <c r="F31" s="617">
        <v>25</v>
      </c>
      <c r="G31" s="617">
        <f>SUM(E31:F31)</f>
        <v>40</v>
      </c>
      <c r="H31" s="617">
        <v>0</v>
      </c>
      <c r="I31" s="617">
        <v>0</v>
      </c>
      <c r="J31" s="617">
        <f>SUM(H31:I31)</f>
        <v>0</v>
      </c>
      <c r="K31" s="617">
        <f>H31+E31+B31</f>
        <v>15</v>
      </c>
      <c r="L31" s="617">
        <f>I31+F31+C31</f>
        <v>25</v>
      </c>
      <c r="M31" s="617">
        <f>SUM(K31:L31)</f>
        <v>40</v>
      </c>
      <c r="N31" s="601" t="s">
        <v>889</v>
      </c>
    </row>
    <row r="32" spans="1:14" s="601" customFormat="1" ht="27" customHeight="1">
      <c r="A32" s="602" t="s">
        <v>39</v>
      </c>
      <c r="B32" s="603">
        <v>5</v>
      </c>
      <c r="C32" s="603">
        <v>10</v>
      </c>
      <c r="D32" s="603">
        <v>15</v>
      </c>
      <c r="E32" s="603">
        <v>122</v>
      </c>
      <c r="F32" s="603">
        <v>127</v>
      </c>
      <c r="G32" s="603">
        <f t="shared" ref="G32:G44" si="4">SUM(E32:F32)</f>
        <v>249</v>
      </c>
      <c r="H32" s="603">
        <v>54</v>
      </c>
      <c r="I32" s="603">
        <v>20</v>
      </c>
      <c r="J32" s="603">
        <f t="shared" ref="J32:J44" si="5">SUM(H32:I32)</f>
        <v>74</v>
      </c>
      <c r="K32" s="603">
        <f t="shared" ref="K32:L44" si="6">H32+E32+B32</f>
        <v>181</v>
      </c>
      <c r="L32" s="603">
        <f t="shared" si="6"/>
        <v>157</v>
      </c>
      <c r="M32" s="603">
        <f t="shared" ref="M32:M44" si="7">SUM(K32:L32)</f>
        <v>338</v>
      </c>
      <c r="N32" s="608" t="s">
        <v>890</v>
      </c>
    </row>
    <row r="33" spans="1:14" s="601" customFormat="1" ht="27" customHeight="1">
      <c r="A33" s="602" t="s">
        <v>40</v>
      </c>
      <c r="B33" s="603">
        <v>8</v>
      </c>
      <c r="C33" s="603">
        <v>7</v>
      </c>
      <c r="D33" s="603">
        <v>15</v>
      </c>
      <c r="E33" s="603">
        <v>131</v>
      </c>
      <c r="F33" s="603">
        <v>83</v>
      </c>
      <c r="G33" s="603">
        <f t="shared" si="4"/>
        <v>214</v>
      </c>
      <c r="H33" s="603">
        <v>35</v>
      </c>
      <c r="I33" s="603">
        <v>13</v>
      </c>
      <c r="J33" s="603">
        <f t="shared" si="5"/>
        <v>48</v>
      </c>
      <c r="K33" s="603">
        <f t="shared" si="6"/>
        <v>174</v>
      </c>
      <c r="L33" s="603">
        <f t="shared" si="6"/>
        <v>103</v>
      </c>
      <c r="M33" s="603">
        <f t="shared" si="7"/>
        <v>277</v>
      </c>
      <c r="N33" s="608" t="s">
        <v>134</v>
      </c>
    </row>
    <row r="34" spans="1:14" s="601" customFormat="1" ht="27" customHeight="1">
      <c r="A34" s="602" t="s">
        <v>41</v>
      </c>
      <c r="B34" s="603">
        <v>11</v>
      </c>
      <c r="C34" s="603">
        <v>9</v>
      </c>
      <c r="D34" s="603">
        <v>20</v>
      </c>
      <c r="E34" s="603">
        <v>119</v>
      </c>
      <c r="F34" s="603">
        <v>115</v>
      </c>
      <c r="G34" s="603">
        <f t="shared" si="4"/>
        <v>234</v>
      </c>
      <c r="H34" s="603">
        <v>10</v>
      </c>
      <c r="I34" s="603">
        <v>17</v>
      </c>
      <c r="J34" s="603">
        <f t="shared" si="5"/>
        <v>27</v>
      </c>
      <c r="K34" s="603">
        <f t="shared" si="6"/>
        <v>140</v>
      </c>
      <c r="L34" s="603">
        <f t="shared" si="6"/>
        <v>141</v>
      </c>
      <c r="M34" s="603">
        <f t="shared" si="7"/>
        <v>281</v>
      </c>
      <c r="N34" s="608" t="s">
        <v>891</v>
      </c>
    </row>
    <row r="35" spans="1:14" s="601" customFormat="1" ht="27" customHeight="1">
      <c r="A35" s="602" t="s">
        <v>516</v>
      </c>
      <c r="B35" s="603">
        <v>0</v>
      </c>
      <c r="C35" s="603">
        <v>0</v>
      </c>
      <c r="D35" s="603">
        <v>0</v>
      </c>
      <c r="E35" s="603">
        <v>2</v>
      </c>
      <c r="F35" s="603">
        <v>1</v>
      </c>
      <c r="G35" s="603">
        <f t="shared" si="4"/>
        <v>3</v>
      </c>
      <c r="H35" s="603">
        <v>0</v>
      </c>
      <c r="I35" s="603">
        <v>0</v>
      </c>
      <c r="J35" s="603">
        <f t="shared" si="5"/>
        <v>0</v>
      </c>
      <c r="K35" s="603">
        <f t="shared" si="6"/>
        <v>2</v>
      </c>
      <c r="L35" s="603">
        <f t="shared" si="6"/>
        <v>1</v>
      </c>
      <c r="M35" s="603">
        <f t="shared" si="7"/>
        <v>3</v>
      </c>
      <c r="N35" s="618" t="s">
        <v>892</v>
      </c>
    </row>
    <row r="36" spans="1:14" s="601" customFormat="1" ht="27" customHeight="1">
      <c r="A36" s="602" t="s">
        <v>42</v>
      </c>
      <c r="B36" s="603">
        <v>12</v>
      </c>
      <c r="C36" s="603">
        <v>3</v>
      </c>
      <c r="D36" s="603">
        <v>15</v>
      </c>
      <c r="E36" s="603">
        <v>83</v>
      </c>
      <c r="F36" s="603">
        <v>106</v>
      </c>
      <c r="G36" s="603">
        <f t="shared" si="4"/>
        <v>189</v>
      </c>
      <c r="H36" s="603">
        <v>18</v>
      </c>
      <c r="I36" s="603">
        <v>6</v>
      </c>
      <c r="J36" s="603">
        <f t="shared" si="5"/>
        <v>24</v>
      </c>
      <c r="K36" s="603">
        <f t="shared" si="6"/>
        <v>113</v>
      </c>
      <c r="L36" s="603">
        <f t="shared" si="6"/>
        <v>115</v>
      </c>
      <c r="M36" s="603">
        <f t="shared" si="7"/>
        <v>228</v>
      </c>
      <c r="N36" s="608" t="s">
        <v>893</v>
      </c>
    </row>
    <row r="37" spans="1:14" s="601" customFormat="1" ht="27" customHeight="1">
      <c r="A37" s="602" t="s">
        <v>10</v>
      </c>
      <c r="B37" s="603">
        <v>0</v>
      </c>
      <c r="C37" s="603">
        <v>0</v>
      </c>
      <c r="D37" s="603">
        <v>0</v>
      </c>
      <c r="E37" s="603">
        <v>52</v>
      </c>
      <c r="F37" s="603">
        <v>77</v>
      </c>
      <c r="G37" s="603">
        <f t="shared" si="4"/>
        <v>129</v>
      </c>
      <c r="H37" s="603">
        <v>5</v>
      </c>
      <c r="I37" s="603">
        <v>2</v>
      </c>
      <c r="J37" s="603">
        <f t="shared" si="5"/>
        <v>7</v>
      </c>
      <c r="K37" s="603">
        <f t="shared" si="6"/>
        <v>57</v>
      </c>
      <c r="L37" s="603">
        <f t="shared" si="6"/>
        <v>79</v>
      </c>
      <c r="M37" s="603">
        <f t="shared" si="7"/>
        <v>136</v>
      </c>
      <c r="N37" s="608" t="s">
        <v>136</v>
      </c>
    </row>
    <row r="38" spans="1:14" s="601" customFormat="1" ht="27" customHeight="1">
      <c r="A38" s="602" t="s">
        <v>0</v>
      </c>
      <c r="B38" s="603">
        <v>0</v>
      </c>
      <c r="C38" s="603">
        <v>0</v>
      </c>
      <c r="D38" s="603">
        <v>0</v>
      </c>
      <c r="E38" s="603">
        <v>18</v>
      </c>
      <c r="F38" s="603">
        <v>37</v>
      </c>
      <c r="G38" s="603">
        <f t="shared" si="4"/>
        <v>55</v>
      </c>
      <c r="H38" s="603">
        <v>1</v>
      </c>
      <c r="I38" s="603">
        <v>0</v>
      </c>
      <c r="J38" s="603">
        <f t="shared" si="5"/>
        <v>1</v>
      </c>
      <c r="K38" s="603">
        <f t="shared" si="6"/>
        <v>19</v>
      </c>
      <c r="L38" s="603">
        <f t="shared" si="6"/>
        <v>37</v>
      </c>
      <c r="M38" s="603">
        <f t="shared" si="7"/>
        <v>56</v>
      </c>
      <c r="N38" s="619" t="s">
        <v>138</v>
      </c>
    </row>
    <row r="39" spans="1:14" s="601" customFormat="1" ht="27" customHeight="1">
      <c r="A39" s="606" t="s">
        <v>1</v>
      </c>
      <c r="B39" s="603">
        <v>0</v>
      </c>
      <c r="C39" s="603">
        <v>0</v>
      </c>
      <c r="D39" s="603">
        <v>0</v>
      </c>
      <c r="E39" s="603">
        <v>48</v>
      </c>
      <c r="F39" s="603">
        <v>53</v>
      </c>
      <c r="G39" s="603">
        <f t="shared" si="4"/>
        <v>101</v>
      </c>
      <c r="H39" s="603">
        <v>5</v>
      </c>
      <c r="I39" s="603">
        <v>0</v>
      </c>
      <c r="J39" s="603">
        <f t="shared" si="5"/>
        <v>5</v>
      </c>
      <c r="K39" s="603">
        <f t="shared" si="6"/>
        <v>53</v>
      </c>
      <c r="L39" s="603">
        <f t="shared" si="6"/>
        <v>53</v>
      </c>
      <c r="M39" s="603">
        <f t="shared" si="7"/>
        <v>106</v>
      </c>
      <c r="N39" s="608" t="s">
        <v>894</v>
      </c>
    </row>
    <row r="40" spans="1:14" s="601" customFormat="1" ht="27" customHeight="1">
      <c r="A40" s="602" t="s">
        <v>895</v>
      </c>
      <c r="B40" s="603">
        <v>0</v>
      </c>
      <c r="C40" s="603">
        <v>0</v>
      </c>
      <c r="D40" s="603">
        <v>0</v>
      </c>
      <c r="E40" s="603">
        <v>6</v>
      </c>
      <c r="F40" s="603">
        <v>10</v>
      </c>
      <c r="G40" s="603">
        <f t="shared" si="4"/>
        <v>16</v>
      </c>
      <c r="H40" s="603">
        <v>0</v>
      </c>
      <c r="I40" s="603">
        <v>0</v>
      </c>
      <c r="J40" s="603">
        <f t="shared" si="5"/>
        <v>0</v>
      </c>
      <c r="K40" s="603">
        <f t="shared" si="6"/>
        <v>6</v>
      </c>
      <c r="L40" s="603">
        <f t="shared" si="6"/>
        <v>10</v>
      </c>
      <c r="M40" s="603">
        <f t="shared" si="7"/>
        <v>16</v>
      </c>
      <c r="N40" s="608" t="s">
        <v>896</v>
      </c>
    </row>
    <row r="41" spans="1:14" s="601" customFormat="1" ht="27" customHeight="1">
      <c r="A41" s="602" t="s">
        <v>636</v>
      </c>
      <c r="B41" s="603">
        <v>0</v>
      </c>
      <c r="C41" s="603">
        <v>0</v>
      </c>
      <c r="D41" s="603">
        <v>0</v>
      </c>
      <c r="E41" s="603">
        <v>50</v>
      </c>
      <c r="F41" s="603">
        <v>55</v>
      </c>
      <c r="G41" s="603">
        <f t="shared" si="4"/>
        <v>105</v>
      </c>
      <c r="H41" s="603">
        <v>4</v>
      </c>
      <c r="I41" s="603">
        <v>2</v>
      </c>
      <c r="J41" s="603">
        <f t="shared" si="5"/>
        <v>6</v>
      </c>
      <c r="K41" s="603">
        <f t="shared" si="6"/>
        <v>54</v>
      </c>
      <c r="L41" s="603">
        <f t="shared" si="6"/>
        <v>57</v>
      </c>
      <c r="M41" s="603">
        <f t="shared" si="7"/>
        <v>111</v>
      </c>
      <c r="N41" s="608" t="s">
        <v>897</v>
      </c>
    </row>
    <row r="42" spans="1:14" s="601" customFormat="1" ht="34.5" customHeight="1">
      <c r="A42" s="602" t="s">
        <v>898</v>
      </c>
      <c r="B42" s="603">
        <v>2</v>
      </c>
      <c r="C42" s="603">
        <v>1</v>
      </c>
      <c r="D42" s="603">
        <v>3</v>
      </c>
      <c r="E42" s="603">
        <v>19</v>
      </c>
      <c r="F42" s="603">
        <v>22</v>
      </c>
      <c r="G42" s="603">
        <f t="shared" si="4"/>
        <v>41</v>
      </c>
      <c r="H42" s="603">
        <v>2</v>
      </c>
      <c r="I42" s="603">
        <v>2</v>
      </c>
      <c r="J42" s="603">
        <f t="shared" si="5"/>
        <v>4</v>
      </c>
      <c r="K42" s="603">
        <f t="shared" si="6"/>
        <v>23</v>
      </c>
      <c r="L42" s="603">
        <f t="shared" si="6"/>
        <v>25</v>
      </c>
      <c r="M42" s="603">
        <f t="shared" si="7"/>
        <v>48</v>
      </c>
      <c r="N42" s="620" t="s">
        <v>899</v>
      </c>
    </row>
    <row r="43" spans="1:14" s="601" customFormat="1" ht="27" customHeight="1" thickBot="1">
      <c r="A43" s="621" t="s">
        <v>900</v>
      </c>
      <c r="B43" s="596">
        <v>0</v>
      </c>
      <c r="C43" s="596">
        <v>0</v>
      </c>
      <c r="D43" s="596">
        <v>0</v>
      </c>
      <c r="E43" s="596">
        <v>4</v>
      </c>
      <c r="F43" s="962">
        <v>15</v>
      </c>
      <c r="G43" s="962">
        <f t="shared" si="4"/>
        <v>19</v>
      </c>
      <c r="H43" s="962">
        <v>0</v>
      </c>
      <c r="I43" s="962">
        <v>0</v>
      </c>
      <c r="J43" s="962">
        <f t="shared" si="5"/>
        <v>0</v>
      </c>
      <c r="K43" s="962">
        <f t="shared" si="6"/>
        <v>4</v>
      </c>
      <c r="L43" s="962">
        <f t="shared" si="6"/>
        <v>15</v>
      </c>
      <c r="M43" s="962">
        <f t="shared" si="7"/>
        <v>19</v>
      </c>
      <c r="N43" s="622" t="s">
        <v>901</v>
      </c>
    </row>
    <row r="44" spans="1:14" s="626" customFormat="1" ht="27" customHeight="1" thickBot="1">
      <c r="A44" s="623" t="s">
        <v>637</v>
      </c>
      <c r="B44" s="624">
        <f>SUM(B31:B43,B8:B24)</f>
        <v>553</v>
      </c>
      <c r="C44" s="624">
        <f>SUM(C31:C43,C8:C24)</f>
        <v>485</v>
      </c>
      <c r="D44" s="624">
        <f>SUM(D31:D43,D8:D24)</f>
        <v>1038</v>
      </c>
      <c r="E44" s="624">
        <f>SUM(E31:E43,E8:E24)</f>
        <v>3558</v>
      </c>
      <c r="F44" s="624">
        <f>SUM(F31:F43,F8:F24)</f>
        <v>3692</v>
      </c>
      <c r="G44" s="624">
        <f t="shared" si="4"/>
        <v>7250</v>
      </c>
      <c r="H44" s="624">
        <f>SUM(H31:H43,H8:H24)</f>
        <v>1682</v>
      </c>
      <c r="I44" s="624">
        <f>SUM(I31:I43,I8:I24)</f>
        <v>1069</v>
      </c>
      <c r="J44" s="624">
        <f t="shared" si="5"/>
        <v>2751</v>
      </c>
      <c r="K44" s="624">
        <f t="shared" si="6"/>
        <v>5793</v>
      </c>
      <c r="L44" s="624">
        <f t="shared" si="6"/>
        <v>5246</v>
      </c>
      <c r="M44" s="624">
        <f t="shared" si="7"/>
        <v>11039</v>
      </c>
      <c r="N44" s="625" t="s">
        <v>868</v>
      </c>
    </row>
    <row r="45" spans="1:14" ht="20.100000000000001" customHeight="1" thickTop="1"/>
  </sheetData>
  <mergeCells count="24">
    <mergeCell ref="A1:N1"/>
    <mergeCell ref="A2:N2"/>
    <mergeCell ref="L3:M3"/>
    <mergeCell ref="A4:A7"/>
    <mergeCell ref="B4:D4"/>
    <mergeCell ref="E4:G4"/>
    <mergeCell ref="H4:J4"/>
    <mergeCell ref="K4:M4"/>
    <mergeCell ref="N4:N7"/>
    <mergeCell ref="B5:D5"/>
    <mergeCell ref="E5:G5"/>
    <mergeCell ref="H5:J5"/>
    <mergeCell ref="K5:M5"/>
    <mergeCell ref="L26:M26"/>
    <mergeCell ref="A27:A30"/>
    <mergeCell ref="B27:D27"/>
    <mergeCell ref="E27:G27"/>
    <mergeCell ref="H27:J27"/>
    <mergeCell ref="K27:M27"/>
    <mergeCell ref="N27:N30"/>
    <mergeCell ref="B28:D28"/>
    <mergeCell ref="E28:G28"/>
    <mergeCell ref="H28:J28"/>
    <mergeCell ref="K28:M28"/>
  </mergeCells>
  <printOptions horizontalCentered="1"/>
  <pageMargins left="0.5" right="0.5" top="1.5" bottom="1" header="1.5" footer="1"/>
  <pageSetup paperSize="9" scale="80" firstPageNumber="160" orientation="landscape" useFirstPageNumber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7"/>
  <sheetViews>
    <sheetView rightToLeft="1" view="pageBreakPreview" topLeftCell="A40" zoomScale="80" zoomScaleSheetLayoutView="80" workbookViewId="0">
      <selection activeCell="K22" sqref="K22"/>
    </sheetView>
  </sheetViews>
  <sheetFormatPr defaultRowHeight="23.25"/>
  <cols>
    <col min="1" max="1" width="32.5703125" style="627" customWidth="1"/>
    <col min="2" max="2" width="9.85546875" style="628" customWidth="1"/>
    <col min="3" max="9" width="10" style="628" customWidth="1"/>
    <col min="10" max="10" width="9" style="628" customWidth="1"/>
    <col min="11" max="11" width="46.42578125" style="597" customWidth="1"/>
    <col min="12" max="16384" width="9.140625" style="597"/>
  </cols>
  <sheetData>
    <row r="1" spans="1:11" s="591" customFormat="1" ht="23.25" customHeight="1">
      <c r="A1" s="1152" t="s">
        <v>1226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</row>
    <row r="2" spans="1:11" s="591" customFormat="1" ht="36.75" customHeight="1">
      <c r="A2" s="1150" t="s">
        <v>1227</v>
      </c>
      <c r="B2" s="1150"/>
      <c r="C2" s="1150"/>
      <c r="D2" s="1150"/>
      <c r="E2" s="1150"/>
      <c r="F2" s="1150"/>
      <c r="G2" s="1150"/>
      <c r="H2" s="1150"/>
      <c r="I2" s="1150"/>
      <c r="J2" s="1150"/>
      <c r="K2" s="1150"/>
    </row>
    <row r="3" spans="1:11" s="591" customFormat="1" ht="18" customHeight="1" thickBot="1">
      <c r="A3" s="592" t="s">
        <v>1168</v>
      </c>
      <c r="B3" s="629"/>
      <c r="C3" s="629"/>
      <c r="D3" s="629"/>
      <c r="E3" s="629"/>
      <c r="F3" s="629"/>
      <c r="G3" s="629"/>
      <c r="H3" s="629"/>
      <c r="I3" s="629"/>
      <c r="J3" s="629"/>
      <c r="K3" s="594" t="s">
        <v>1169</v>
      </c>
    </row>
    <row r="4" spans="1:11" s="595" customFormat="1" ht="17.100000000000001" customHeight="1" thickTop="1">
      <c r="A4" s="1151" t="s">
        <v>859</v>
      </c>
      <c r="B4" s="1145" t="s">
        <v>902</v>
      </c>
      <c r="C4" s="1145"/>
      <c r="D4" s="1145"/>
      <c r="E4" s="1145" t="s">
        <v>903</v>
      </c>
      <c r="F4" s="1145"/>
      <c r="G4" s="1145"/>
      <c r="H4" s="1145" t="s">
        <v>234</v>
      </c>
      <c r="I4" s="1145"/>
      <c r="J4" s="1145"/>
      <c r="K4" s="1151" t="s">
        <v>904</v>
      </c>
    </row>
    <row r="5" spans="1:11" s="595" customFormat="1" ht="17.100000000000001" customHeight="1">
      <c r="A5" s="1152"/>
      <c r="B5" s="1146" t="s">
        <v>905</v>
      </c>
      <c r="C5" s="1146"/>
      <c r="D5" s="1146"/>
      <c r="E5" s="1146" t="s">
        <v>906</v>
      </c>
      <c r="F5" s="1146"/>
      <c r="G5" s="1146"/>
      <c r="H5" s="1146" t="s">
        <v>907</v>
      </c>
      <c r="I5" s="1146"/>
      <c r="J5" s="1146"/>
      <c r="K5" s="1152"/>
    </row>
    <row r="6" spans="1:11" ht="17.100000000000001" customHeight="1">
      <c r="A6" s="1152"/>
      <c r="B6" s="596" t="s">
        <v>235</v>
      </c>
      <c r="C6" s="596" t="s">
        <v>236</v>
      </c>
      <c r="D6" s="596" t="s">
        <v>241</v>
      </c>
      <c r="E6" s="1000" t="s">
        <v>235</v>
      </c>
      <c r="F6" s="1000" t="s">
        <v>236</v>
      </c>
      <c r="G6" s="1000" t="s">
        <v>241</v>
      </c>
      <c r="H6" s="1000" t="s">
        <v>235</v>
      </c>
      <c r="I6" s="1000" t="s">
        <v>236</v>
      </c>
      <c r="J6" s="1000" t="s">
        <v>241</v>
      </c>
      <c r="K6" s="1152"/>
    </row>
    <row r="7" spans="1:11" ht="17.100000000000001" customHeight="1" thickBot="1">
      <c r="A7" s="1153"/>
      <c r="B7" s="598" t="s">
        <v>238</v>
      </c>
      <c r="C7" s="598" t="s">
        <v>239</v>
      </c>
      <c r="D7" s="598" t="s">
        <v>240</v>
      </c>
      <c r="E7" s="1001" t="s">
        <v>238</v>
      </c>
      <c r="F7" s="1001" t="s">
        <v>239</v>
      </c>
      <c r="G7" s="1001" t="s">
        <v>240</v>
      </c>
      <c r="H7" s="1001" t="s">
        <v>238</v>
      </c>
      <c r="I7" s="1001" t="s">
        <v>239</v>
      </c>
      <c r="J7" s="1001" t="s">
        <v>240</v>
      </c>
      <c r="K7" s="1153"/>
    </row>
    <row r="8" spans="1:11" ht="20.25" customHeight="1">
      <c r="A8" s="599" t="s">
        <v>34</v>
      </c>
      <c r="B8" s="630">
        <v>1219</v>
      </c>
      <c r="C8" s="630">
        <v>1333</v>
      </c>
      <c r="D8" s="630">
        <v>2552</v>
      </c>
      <c r="E8" s="630">
        <v>0</v>
      </c>
      <c r="F8" s="630">
        <v>2</v>
      </c>
      <c r="G8" s="630">
        <v>2</v>
      </c>
      <c r="H8" s="630">
        <f>E8+B8</f>
        <v>1219</v>
      </c>
      <c r="I8" s="630">
        <f>F8+C8</f>
        <v>1335</v>
      </c>
      <c r="J8" s="630">
        <f>SUM(H8:I8)</f>
        <v>2554</v>
      </c>
      <c r="K8" s="631" t="s">
        <v>869</v>
      </c>
    </row>
    <row r="9" spans="1:11" ht="20.25" customHeight="1">
      <c r="A9" s="602" t="s">
        <v>47</v>
      </c>
      <c r="B9" s="632">
        <v>448</v>
      </c>
      <c r="C9" s="632">
        <v>450</v>
      </c>
      <c r="D9" s="632">
        <v>898</v>
      </c>
      <c r="E9" s="632">
        <v>0</v>
      </c>
      <c r="F9" s="632">
        <v>0</v>
      </c>
      <c r="G9" s="632">
        <v>0</v>
      </c>
      <c r="H9" s="632">
        <f t="shared" ref="H9:I24" si="0">E9+B9</f>
        <v>448</v>
      </c>
      <c r="I9" s="632">
        <f t="shared" si="0"/>
        <v>450</v>
      </c>
      <c r="J9" s="632">
        <f t="shared" ref="J9:J24" si="1">SUM(H9:I9)</f>
        <v>898</v>
      </c>
      <c r="K9" s="633" t="s">
        <v>908</v>
      </c>
    </row>
    <row r="10" spans="1:11" ht="20.25" customHeight="1">
      <c r="A10" s="602" t="s">
        <v>48</v>
      </c>
      <c r="B10" s="632">
        <v>160</v>
      </c>
      <c r="C10" s="632">
        <v>187</v>
      </c>
      <c r="D10" s="632">
        <v>347</v>
      </c>
      <c r="E10" s="632">
        <v>0</v>
      </c>
      <c r="F10" s="632">
        <v>0</v>
      </c>
      <c r="G10" s="632">
        <v>0</v>
      </c>
      <c r="H10" s="632">
        <f t="shared" si="0"/>
        <v>160</v>
      </c>
      <c r="I10" s="632">
        <f t="shared" si="0"/>
        <v>187</v>
      </c>
      <c r="J10" s="632">
        <f t="shared" si="1"/>
        <v>347</v>
      </c>
      <c r="K10" s="608" t="s">
        <v>871</v>
      </c>
    </row>
    <row r="11" spans="1:11" ht="20.25" customHeight="1">
      <c r="A11" s="602" t="s">
        <v>872</v>
      </c>
      <c r="B11" s="632">
        <v>157</v>
      </c>
      <c r="C11" s="632">
        <v>207</v>
      </c>
      <c r="D11" s="632">
        <v>364</v>
      </c>
      <c r="E11" s="632">
        <v>0</v>
      </c>
      <c r="F11" s="632">
        <v>0</v>
      </c>
      <c r="G11" s="632">
        <v>0</v>
      </c>
      <c r="H11" s="632">
        <f t="shared" si="0"/>
        <v>157</v>
      </c>
      <c r="I11" s="632">
        <f t="shared" si="0"/>
        <v>207</v>
      </c>
      <c r="J11" s="632">
        <f t="shared" si="1"/>
        <v>364</v>
      </c>
      <c r="K11" s="608" t="s">
        <v>873</v>
      </c>
    </row>
    <row r="12" spans="1:11" ht="20.25" customHeight="1">
      <c r="A12" s="606" t="s">
        <v>73</v>
      </c>
      <c r="B12" s="632">
        <v>117</v>
      </c>
      <c r="C12" s="632">
        <v>94</v>
      </c>
      <c r="D12" s="632">
        <v>211</v>
      </c>
      <c r="E12" s="632">
        <v>0</v>
      </c>
      <c r="F12" s="632">
        <v>0</v>
      </c>
      <c r="G12" s="632">
        <v>0</v>
      </c>
      <c r="H12" s="632">
        <f t="shared" si="0"/>
        <v>117</v>
      </c>
      <c r="I12" s="632">
        <f t="shared" si="0"/>
        <v>94</v>
      </c>
      <c r="J12" s="632">
        <f t="shared" si="1"/>
        <v>211</v>
      </c>
      <c r="K12" s="608" t="s">
        <v>874</v>
      </c>
    </row>
    <row r="13" spans="1:11" ht="24" customHeight="1">
      <c r="A13" s="606" t="s">
        <v>875</v>
      </c>
      <c r="B13" s="632">
        <v>292</v>
      </c>
      <c r="C13" s="632">
        <v>172</v>
      </c>
      <c r="D13" s="632">
        <v>464</v>
      </c>
      <c r="E13" s="632">
        <v>0</v>
      </c>
      <c r="F13" s="632">
        <v>0</v>
      </c>
      <c r="G13" s="632">
        <v>0</v>
      </c>
      <c r="H13" s="632">
        <f t="shared" si="0"/>
        <v>292</v>
      </c>
      <c r="I13" s="632">
        <f t="shared" si="0"/>
        <v>172</v>
      </c>
      <c r="J13" s="632">
        <f t="shared" si="1"/>
        <v>464</v>
      </c>
      <c r="K13" s="608" t="s">
        <v>876</v>
      </c>
    </row>
    <row r="14" spans="1:11" ht="26.25" customHeight="1">
      <c r="A14" s="606" t="s">
        <v>909</v>
      </c>
      <c r="B14" s="632">
        <v>27</v>
      </c>
      <c r="C14" s="632">
        <v>19</v>
      </c>
      <c r="D14" s="632">
        <v>46</v>
      </c>
      <c r="E14" s="632">
        <v>0</v>
      </c>
      <c r="F14" s="632">
        <v>0</v>
      </c>
      <c r="G14" s="632">
        <v>0</v>
      </c>
      <c r="H14" s="632">
        <f t="shared" si="0"/>
        <v>27</v>
      </c>
      <c r="I14" s="632">
        <f t="shared" si="0"/>
        <v>19</v>
      </c>
      <c r="J14" s="632">
        <f t="shared" si="1"/>
        <v>46</v>
      </c>
      <c r="K14" s="634" t="s">
        <v>910</v>
      </c>
    </row>
    <row r="15" spans="1:11" ht="20.25" customHeight="1">
      <c r="A15" s="602" t="s">
        <v>35</v>
      </c>
      <c r="B15" s="632">
        <v>371</v>
      </c>
      <c r="C15" s="632">
        <v>287</v>
      </c>
      <c r="D15" s="632">
        <v>658</v>
      </c>
      <c r="E15" s="632">
        <v>0</v>
      </c>
      <c r="F15" s="632">
        <v>0</v>
      </c>
      <c r="G15" s="632">
        <v>0</v>
      </c>
      <c r="H15" s="632">
        <f t="shared" si="0"/>
        <v>371</v>
      </c>
      <c r="I15" s="632">
        <f t="shared" si="0"/>
        <v>287</v>
      </c>
      <c r="J15" s="632">
        <f t="shared" si="1"/>
        <v>658</v>
      </c>
      <c r="K15" s="608" t="s">
        <v>879</v>
      </c>
    </row>
    <row r="16" spans="1:11" ht="20.25" customHeight="1">
      <c r="A16" s="602" t="s">
        <v>493</v>
      </c>
      <c r="B16" s="632">
        <v>2</v>
      </c>
      <c r="C16" s="632">
        <v>5</v>
      </c>
      <c r="D16" s="632">
        <v>7</v>
      </c>
      <c r="E16" s="632">
        <v>0</v>
      </c>
      <c r="F16" s="632">
        <v>0</v>
      </c>
      <c r="G16" s="632">
        <v>0</v>
      </c>
      <c r="H16" s="632">
        <f t="shared" si="0"/>
        <v>2</v>
      </c>
      <c r="I16" s="632">
        <f t="shared" si="0"/>
        <v>5</v>
      </c>
      <c r="J16" s="632">
        <f t="shared" si="1"/>
        <v>7</v>
      </c>
      <c r="K16" s="608" t="s">
        <v>880</v>
      </c>
    </row>
    <row r="17" spans="1:11" ht="20.25" customHeight="1">
      <c r="A17" s="602" t="s">
        <v>36</v>
      </c>
      <c r="B17" s="632">
        <v>387</v>
      </c>
      <c r="C17" s="632">
        <v>307</v>
      </c>
      <c r="D17" s="632">
        <v>694</v>
      </c>
      <c r="E17" s="632">
        <v>0</v>
      </c>
      <c r="F17" s="632">
        <v>0</v>
      </c>
      <c r="G17" s="632">
        <v>0</v>
      </c>
      <c r="H17" s="632">
        <f t="shared" si="0"/>
        <v>387</v>
      </c>
      <c r="I17" s="632">
        <f t="shared" si="0"/>
        <v>307</v>
      </c>
      <c r="J17" s="632">
        <f t="shared" si="1"/>
        <v>694</v>
      </c>
      <c r="K17" s="608" t="s">
        <v>911</v>
      </c>
    </row>
    <row r="18" spans="1:11" ht="20.25" customHeight="1">
      <c r="A18" s="602" t="s">
        <v>49</v>
      </c>
      <c r="B18" s="632">
        <v>299</v>
      </c>
      <c r="C18" s="632">
        <v>388</v>
      </c>
      <c r="D18" s="632">
        <v>687</v>
      </c>
      <c r="E18" s="632">
        <v>0</v>
      </c>
      <c r="F18" s="632">
        <v>0</v>
      </c>
      <c r="G18" s="632">
        <v>0</v>
      </c>
      <c r="H18" s="632">
        <f t="shared" si="0"/>
        <v>299</v>
      </c>
      <c r="I18" s="632">
        <f t="shared" si="0"/>
        <v>388</v>
      </c>
      <c r="J18" s="632">
        <f t="shared" si="1"/>
        <v>687</v>
      </c>
      <c r="K18" s="608" t="s">
        <v>912</v>
      </c>
    </row>
    <row r="19" spans="1:11" ht="20.25" customHeight="1">
      <c r="A19" s="602" t="s">
        <v>37</v>
      </c>
      <c r="B19" s="632">
        <v>667</v>
      </c>
      <c r="C19" s="632">
        <v>330</v>
      </c>
      <c r="D19" s="632">
        <v>997</v>
      </c>
      <c r="E19" s="632">
        <v>0</v>
      </c>
      <c r="F19" s="632">
        <v>0</v>
      </c>
      <c r="G19" s="632">
        <v>0</v>
      </c>
      <c r="H19" s="632">
        <f t="shared" si="0"/>
        <v>667</v>
      </c>
      <c r="I19" s="632">
        <f t="shared" si="0"/>
        <v>330</v>
      </c>
      <c r="J19" s="632">
        <f t="shared" si="1"/>
        <v>997</v>
      </c>
      <c r="K19" s="608" t="s">
        <v>913</v>
      </c>
    </row>
    <row r="20" spans="1:11" ht="20.25" customHeight="1">
      <c r="A20" s="606" t="s">
        <v>76</v>
      </c>
      <c r="B20" s="632">
        <v>104</v>
      </c>
      <c r="C20" s="632">
        <v>44</v>
      </c>
      <c r="D20" s="632">
        <v>148</v>
      </c>
      <c r="E20" s="632">
        <v>0</v>
      </c>
      <c r="F20" s="632">
        <v>0</v>
      </c>
      <c r="G20" s="632">
        <v>0</v>
      </c>
      <c r="H20" s="632">
        <f t="shared" si="0"/>
        <v>104</v>
      </c>
      <c r="I20" s="632">
        <f t="shared" si="0"/>
        <v>44</v>
      </c>
      <c r="J20" s="632">
        <f t="shared" si="1"/>
        <v>148</v>
      </c>
      <c r="K20" s="608" t="s">
        <v>140</v>
      </c>
    </row>
    <row r="21" spans="1:11" ht="20.25" customHeight="1">
      <c r="A21" s="602" t="s">
        <v>884</v>
      </c>
      <c r="B21" s="632">
        <v>151</v>
      </c>
      <c r="C21" s="632">
        <v>118</v>
      </c>
      <c r="D21" s="632">
        <v>269</v>
      </c>
      <c r="E21" s="632">
        <v>0</v>
      </c>
      <c r="F21" s="632">
        <v>0</v>
      </c>
      <c r="G21" s="632">
        <v>0</v>
      </c>
      <c r="H21" s="632">
        <f t="shared" si="0"/>
        <v>151</v>
      </c>
      <c r="I21" s="632">
        <f t="shared" si="0"/>
        <v>118</v>
      </c>
      <c r="J21" s="632">
        <f t="shared" si="1"/>
        <v>269</v>
      </c>
      <c r="K21" s="608" t="s">
        <v>914</v>
      </c>
    </row>
    <row r="22" spans="1:11" ht="20.25" customHeight="1">
      <c r="A22" s="602" t="s">
        <v>51</v>
      </c>
      <c r="B22" s="632">
        <v>248</v>
      </c>
      <c r="C22" s="632">
        <v>143</v>
      </c>
      <c r="D22" s="632">
        <v>391</v>
      </c>
      <c r="E22" s="632">
        <v>0</v>
      </c>
      <c r="F22" s="632">
        <v>0</v>
      </c>
      <c r="G22" s="632">
        <v>0</v>
      </c>
      <c r="H22" s="632">
        <f t="shared" si="0"/>
        <v>248</v>
      </c>
      <c r="I22" s="632">
        <f t="shared" si="0"/>
        <v>143</v>
      </c>
      <c r="J22" s="632">
        <f t="shared" si="1"/>
        <v>391</v>
      </c>
      <c r="K22" s="608" t="s">
        <v>915</v>
      </c>
    </row>
    <row r="23" spans="1:11" ht="20.25" customHeight="1">
      <c r="A23" s="602" t="s">
        <v>264</v>
      </c>
      <c r="B23" s="632">
        <v>6</v>
      </c>
      <c r="C23" s="632">
        <v>14</v>
      </c>
      <c r="D23" s="632">
        <v>20</v>
      </c>
      <c r="E23" s="632">
        <v>0</v>
      </c>
      <c r="F23" s="632">
        <v>0</v>
      </c>
      <c r="G23" s="632">
        <v>0</v>
      </c>
      <c r="H23" s="632">
        <f t="shared" si="0"/>
        <v>6</v>
      </c>
      <c r="I23" s="632">
        <f t="shared" si="0"/>
        <v>14</v>
      </c>
      <c r="J23" s="632">
        <f t="shared" si="1"/>
        <v>20</v>
      </c>
      <c r="K23" s="610" t="s">
        <v>887</v>
      </c>
    </row>
    <row r="24" spans="1:11" ht="20.25" customHeight="1" thickBot="1">
      <c r="A24" s="611" t="s">
        <v>38</v>
      </c>
      <c r="B24" s="635">
        <v>297</v>
      </c>
      <c r="C24" s="635">
        <v>328</v>
      </c>
      <c r="D24" s="635">
        <v>625</v>
      </c>
      <c r="E24" s="635">
        <v>0</v>
      </c>
      <c r="F24" s="635">
        <v>0</v>
      </c>
      <c r="G24" s="635">
        <v>0</v>
      </c>
      <c r="H24" s="635">
        <f t="shared" si="0"/>
        <v>297</v>
      </c>
      <c r="I24" s="635">
        <f t="shared" si="0"/>
        <v>328</v>
      </c>
      <c r="J24" s="635">
        <f t="shared" si="1"/>
        <v>625</v>
      </c>
      <c r="K24" s="613" t="s">
        <v>916</v>
      </c>
    </row>
    <row r="25" spans="1:11" ht="20.25" customHeight="1" thickTop="1">
      <c r="A25" s="599"/>
      <c r="B25" s="630"/>
      <c r="C25" s="630"/>
      <c r="D25" s="630"/>
      <c r="E25" s="630"/>
      <c r="F25" s="630"/>
      <c r="G25" s="630"/>
      <c r="H25" s="630"/>
      <c r="I25" s="630"/>
      <c r="J25" s="630"/>
      <c r="K25" s="636"/>
    </row>
    <row r="26" spans="1:11" s="637" customFormat="1" ht="20.25" customHeight="1">
      <c r="A26" s="599"/>
      <c r="B26" s="630"/>
      <c r="C26" s="630"/>
      <c r="D26" s="630"/>
      <c r="E26" s="630"/>
      <c r="F26" s="630"/>
      <c r="G26" s="630"/>
      <c r="H26" s="630"/>
      <c r="I26" s="630"/>
      <c r="J26" s="630"/>
      <c r="K26" s="636"/>
    </row>
    <row r="27" spans="1:11" ht="20.25" customHeight="1">
      <c r="A27" s="599"/>
      <c r="B27" s="630"/>
      <c r="C27" s="630"/>
      <c r="D27" s="630"/>
      <c r="E27" s="630"/>
      <c r="F27" s="630"/>
      <c r="G27" s="630"/>
      <c r="H27" s="630"/>
      <c r="I27" s="630"/>
      <c r="J27" s="630"/>
      <c r="K27" s="636"/>
    </row>
    <row r="28" spans="1:11" ht="26.25" customHeight="1" thickBot="1">
      <c r="A28" s="592" t="s">
        <v>1170</v>
      </c>
      <c r="B28" s="629"/>
      <c r="C28" s="629"/>
      <c r="D28" s="629"/>
      <c r="E28" s="629"/>
      <c r="F28" s="629"/>
      <c r="G28" s="629"/>
      <c r="H28" s="629"/>
      <c r="I28" s="629"/>
      <c r="J28" s="629"/>
      <c r="K28" s="638" t="s">
        <v>1171</v>
      </c>
    </row>
    <row r="29" spans="1:11" ht="20.25" customHeight="1" thickTop="1">
      <c r="A29" s="1151" t="s">
        <v>859</v>
      </c>
      <c r="B29" s="1145" t="s">
        <v>902</v>
      </c>
      <c r="C29" s="1145"/>
      <c r="D29" s="1145"/>
      <c r="E29" s="1145" t="s">
        <v>903</v>
      </c>
      <c r="F29" s="1145"/>
      <c r="G29" s="1145"/>
      <c r="H29" s="1145" t="s">
        <v>234</v>
      </c>
      <c r="I29" s="1145"/>
      <c r="J29" s="1145"/>
      <c r="K29" s="1151" t="s">
        <v>904</v>
      </c>
    </row>
    <row r="30" spans="1:11" ht="20.25" customHeight="1">
      <c r="A30" s="1152"/>
      <c r="B30" s="1146" t="s">
        <v>905</v>
      </c>
      <c r="C30" s="1146"/>
      <c r="D30" s="1146"/>
      <c r="E30" s="1146" t="s">
        <v>906</v>
      </c>
      <c r="F30" s="1146"/>
      <c r="G30" s="1146"/>
      <c r="H30" s="1146" t="s">
        <v>907</v>
      </c>
      <c r="I30" s="1146"/>
      <c r="J30" s="1146"/>
      <c r="K30" s="1152"/>
    </row>
    <row r="31" spans="1:11" ht="20.25" customHeight="1">
      <c r="A31" s="1152"/>
      <c r="B31" s="596" t="s">
        <v>235</v>
      </c>
      <c r="C31" s="596" t="s">
        <v>236</v>
      </c>
      <c r="D31" s="596" t="s">
        <v>241</v>
      </c>
      <c r="E31" s="1000" t="s">
        <v>235</v>
      </c>
      <c r="F31" s="1000" t="s">
        <v>236</v>
      </c>
      <c r="G31" s="1000" t="s">
        <v>241</v>
      </c>
      <c r="H31" s="1000" t="s">
        <v>235</v>
      </c>
      <c r="I31" s="1000" t="s">
        <v>236</v>
      </c>
      <c r="J31" s="1000" t="s">
        <v>241</v>
      </c>
      <c r="K31" s="1152"/>
    </row>
    <row r="32" spans="1:11" ht="20.25" customHeight="1" thickBot="1">
      <c r="A32" s="1153"/>
      <c r="B32" s="598" t="s">
        <v>238</v>
      </c>
      <c r="C32" s="598" t="s">
        <v>239</v>
      </c>
      <c r="D32" s="598" t="s">
        <v>240</v>
      </c>
      <c r="E32" s="1001" t="s">
        <v>238</v>
      </c>
      <c r="F32" s="1001" t="s">
        <v>239</v>
      </c>
      <c r="G32" s="1001" t="s">
        <v>240</v>
      </c>
      <c r="H32" s="1001" t="s">
        <v>238</v>
      </c>
      <c r="I32" s="1001" t="s">
        <v>239</v>
      </c>
      <c r="J32" s="1001" t="s">
        <v>240</v>
      </c>
      <c r="K32" s="1153"/>
    </row>
    <row r="33" spans="1:11" ht="22.5" customHeight="1">
      <c r="A33" s="639" t="s">
        <v>563</v>
      </c>
      <c r="B33" s="630">
        <v>15</v>
      </c>
      <c r="C33" s="630">
        <v>25</v>
      </c>
      <c r="D33" s="630">
        <v>40</v>
      </c>
      <c r="E33" s="630">
        <v>0</v>
      </c>
      <c r="F33" s="630">
        <v>0</v>
      </c>
      <c r="G33" s="630">
        <v>0</v>
      </c>
      <c r="H33" s="630">
        <f>SUM(E33,B33)</f>
        <v>15</v>
      </c>
      <c r="I33" s="630">
        <f>SUM(F33,C33)</f>
        <v>25</v>
      </c>
      <c r="J33" s="630">
        <f>SUM(H33:I33)</f>
        <v>40</v>
      </c>
      <c r="K33" s="614" t="s">
        <v>889</v>
      </c>
    </row>
    <row r="34" spans="1:11" ht="22.5" customHeight="1">
      <c r="A34" s="602" t="s">
        <v>39</v>
      </c>
      <c r="B34" s="632">
        <v>181</v>
      </c>
      <c r="C34" s="632">
        <v>157</v>
      </c>
      <c r="D34" s="632">
        <v>338</v>
      </c>
      <c r="E34" s="632">
        <v>0</v>
      </c>
      <c r="F34" s="632">
        <v>0</v>
      </c>
      <c r="G34" s="632">
        <v>0</v>
      </c>
      <c r="H34" s="632">
        <f t="shared" ref="H34:I45" si="2">SUM(E34,B34)</f>
        <v>181</v>
      </c>
      <c r="I34" s="632">
        <f t="shared" si="2"/>
        <v>157</v>
      </c>
      <c r="J34" s="632">
        <f t="shared" ref="J34:J45" si="3">SUM(H34:I34)</f>
        <v>338</v>
      </c>
      <c r="K34" s="608" t="s">
        <v>890</v>
      </c>
    </row>
    <row r="35" spans="1:11" ht="22.5" customHeight="1">
      <c r="A35" s="602" t="s">
        <v>40</v>
      </c>
      <c r="B35" s="632">
        <v>174</v>
      </c>
      <c r="C35" s="632">
        <v>103</v>
      </c>
      <c r="D35" s="632">
        <v>277</v>
      </c>
      <c r="E35" s="632">
        <v>0</v>
      </c>
      <c r="F35" s="632">
        <v>0</v>
      </c>
      <c r="G35" s="632">
        <v>0</v>
      </c>
      <c r="H35" s="632">
        <f t="shared" si="2"/>
        <v>174</v>
      </c>
      <c r="I35" s="632">
        <f t="shared" si="2"/>
        <v>103</v>
      </c>
      <c r="J35" s="632">
        <f t="shared" si="3"/>
        <v>277</v>
      </c>
      <c r="K35" s="608" t="s">
        <v>134</v>
      </c>
    </row>
    <row r="36" spans="1:11" ht="22.5" customHeight="1">
      <c r="A36" s="602" t="s">
        <v>41</v>
      </c>
      <c r="B36" s="632">
        <v>140</v>
      </c>
      <c r="C36" s="632">
        <v>141</v>
      </c>
      <c r="D36" s="632">
        <v>281</v>
      </c>
      <c r="E36" s="632">
        <v>0</v>
      </c>
      <c r="F36" s="632">
        <v>0</v>
      </c>
      <c r="G36" s="632">
        <v>0</v>
      </c>
      <c r="H36" s="632">
        <f t="shared" si="2"/>
        <v>140</v>
      </c>
      <c r="I36" s="632">
        <f t="shared" si="2"/>
        <v>141</v>
      </c>
      <c r="J36" s="632">
        <f t="shared" si="3"/>
        <v>281</v>
      </c>
      <c r="K36" s="608" t="s">
        <v>891</v>
      </c>
    </row>
    <row r="37" spans="1:11" ht="22.5" customHeight="1">
      <c r="A37" s="602" t="s">
        <v>635</v>
      </c>
      <c r="B37" s="632">
        <v>2</v>
      </c>
      <c r="C37" s="632">
        <v>1</v>
      </c>
      <c r="D37" s="632">
        <v>3</v>
      </c>
      <c r="E37" s="632">
        <v>0</v>
      </c>
      <c r="F37" s="632">
        <v>0</v>
      </c>
      <c r="G37" s="632">
        <v>0</v>
      </c>
      <c r="H37" s="632">
        <f t="shared" si="2"/>
        <v>2</v>
      </c>
      <c r="I37" s="632">
        <f t="shared" si="2"/>
        <v>1</v>
      </c>
      <c r="J37" s="632">
        <f t="shared" si="3"/>
        <v>3</v>
      </c>
      <c r="K37" s="618" t="s">
        <v>892</v>
      </c>
    </row>
    <row r="38" spans="1:11" ht="22.5" customHeight="1">
      <c r="A38" s="602" t="s">
        <v>42</v>
      </c>
      <c r="B38" s="632">
        <v>113</v>
      </c>
      <c r="C38" s="632">
        <v>115</v>
      </c>
      <c r="D38" s="632">
        <v>228</v>
      </c>
      <c r="E38" s="632">
        <v>0</v>
      </c>
      <c r="F38" s="632">
        <v>0</v>
      </c>
      <c r="G38" s="632">
        <v>0</v>
      </c>
      <c r="H38" s="632">
        <f t="shared" si="2"/>
        <v>113</v>
      </c>
      <c r="I38" s="632">
        <f t="shared" si="2"/>
        <v>115</v>
      </c>
      <c r="J38" s="632">
        <f t="shared" si="3"/>
        <v>228</v>
      </c>
      <c r="K38" s="608" t="s">
        <v>893</v>
      </c>
    </row>
    <row r="39" spans="1:11" ht="22.5" customHeight="1">
      <c r="A39" s="602" t="s">
        <v>10</v>
      </c>
      <c r="B39" s="632">
        <v>57</v>
      </c>
      <c r="C39" s="632">
        <v>79</v>
      </c>
      <c r="D39" s="632">
        <v>136</v>
      </c>
      <c r="E39" s="632">
        <v>0</v>
      </c>
      <c r="F39" s="632">
        <v>0</v>
      </c>
      <c r="G39" s="632">
        <v>0</v>
      </c>
      <c r="H39" s="632">
        <f t="shared" si="2"/>
        <v>57</v>
      </c>
      <c r="I39" s="632">
        <f t="shared" si="2"/>
        <v>79</v>
      </c>
      <c r="J39" s="632">
        <f t="shared" si="3"/>
        <v>136</v>
      </c>
      <c r="K39" s="608" t="s">
        <v>136</v>
      </c>
    </row>
    <row r="40" spans="1:11" ht="22.5" customHeight="1">
      <c r="A40" s="640" t="s">
        <v>0</v>
      </c>
      <c r="B40" s="632">
        <v>19</v>
      </c>
      <c r="C40" s="632">
        <v>37</v>
      </c>
      <c r="D40" s="632">
        <v>56</v>
      </c>
      <c r="E40" s="632">
        <v>0</v>
      </c>
      <c r="F40" s="632">
        <v>0</v>
      </c>
      <c r="G40" s="632">
        <v>0</v>
      </c>
      <c r="H40" s="632">
        <f t="shared" si="2"/>
        <v>19</v>
      </c>
      <c r="I40" s="632">
        <f t="shared" si="2"/>
        <v>37</v>
      </c>
      <c r="J40" s="632">
        <f t="shared" si="3"/>
        <v>56</v>
      </c>
      <c r="K40" s="597" t="s">
        <v>138</v>
      </c>
    </row>
    <row r="41" spans="1:11" ht="22.5" customHeight="1">
      <c r="A41" s="606" t="s">
        <v>1</v>
      </c>
      <c r="B41" s="632">
        <v>53</v>
      </c>
      <c r="C41" s="632">
        <v>53</v>
      </c>
      <c r="D41" s="632">
        <v>106</v>
      </c>
      <c r="E41" s="632">
        <v>0</v>
      </c>
      <c r="F41" s="632">
        <v>0</v>
      </c>
      <c r="G41" s="632">
        <v>0</v>
      </c>
      <c r="H41" s="632">
        <f t="shared" si="2"/>
        <v>53</v>
      </c>
      <c r="I41" s="632">
        <f t="shared" si="2"/>
        <v>53</v>
      </c>
      <c r="J41" s="632">
        <f t="shared" si="3"/>
        <v>106</v>
      </c>
      <c r="K41" s="608" t="s">
        <v>894</v>
      </c>
    </row>
    <row r="42" spans="1:11" ht="22.5" customHeight="1">
      <c r="A42" s="606" t="s">
        <v>895</v>
      </c>
      <c r="B42" s="632">
        <v>6</v>
      </c>
      <c r="C42" s="632">
        <v>10</v>
      </c>
      <c r="D42" s="632">
        <v>16</v>
      </c>
      <c r="E42" s="632">
        <v>0</v>
      </c>
      <c r="F42" s="632">
        <v>0</v>
      </c>
      <c r="G42" s="632">
        <v>0</v>
      </c>
      <c r="H42" s="632">
        <f t="shared" si="2"/>
        <v>6</v>
      </c>
      <c r="I42" s="632">
        <f t="shared" si="2"/>
        <v>10</v>
      </c>
      <c r="J42" s="632">
        <f t="shared" si="3"/>
        <v>16</v>
      </c>
      <c r="K42" s="608" t="s">
        <v>896</v>
      </c>
    </row>
    <row r="43" spans="1:11" ht="22.5" customHeight="1">
      <c r="A43" s="606" t="s">
        <v>636</v>
      </c>
      <c r="B43" s="632">
        <v>54</v>
      </c>
      <c r="C43" s="632">
        <v>57</v>
      </c>
      <c r="D43" s="632">
        <v>111</v>
      </c>
      <c r="E43" s="632">
        <v>0</v>
      </c>
      <c r="F43" s="632">
        <v>0</v>
      </c>
      <c r="G43" s="632">
        <v>0</v>
      </c>
      <c r="H43" s="632">
        <f t="shared" si="2"/>
        <v>54</v>
      </c>
      <c r="I43" s="632">
        <f t="shared" si="2"/>
        <v>57</v>
      </c>
      <c r="J43" s="632">
        <f t="shared" si="3"/>
        <v>111</v>
      </c>
      <c r="K43" s="608" t="s">
        <v>897</v>
      </c>
    </row>
    <row r="44" spans="1:11" ht="22.5" customHeight="1">
      <c r="A44" s="606" t="s">
        <v>898</v>
      </c>
      <c r="B44" s="641">
        <v>23</v>
      </c>
      <c r="C44" s="641">
        <v>25</v>
      </c>
      <c r="D44" s="630">
        <v>48</v>
      </c>
      <c r="E44" s="641">
        <v>0</v>
      </c>
      <c r="F44" s="641">
        <v>0</v>
      </c>
      <c r="G44" s="630">
        <v>0</v>
      </c>
      <c r="H44" s="641">
        <f t="shared" si="2"/>
        <v>23</v>
      </c>
      <c r="I44" s="641">
        <f t="shared" si="2"/>
        <v>25</v>
      </c>
      <c r="J44" s="630">
        <f t="shared" si="3"/>
        <v>48</v>
      </c>
      <c r="K44" s="620" t="s">
        <v>899</v>
      </c>
    </row>
    <row r="45" spans="1:11" ht="22.5" customHeight="1" thickBot="1">
      <c r="A45" s="642" t="s">
        <v>900</v>
      </c>
      <c r="B45" s="643">
        <v>4</v>
      </c>
      <c r="C45" s="643">
        <v>15</v>
      </c>
      <c r="D45" s="643">
        <v>19</v>
      </c>
      <c r="E45" s="643">
        <v>0</v>
      </c>
      <c r="F45" s="643">
        <v>0</v>
      </c>
      <c r="G45" s="643">
        <v>0</v>
      </c>
      <c r="H45" s="643">
        <f t="shared" si="2"/>
        <v>4</v>
      </c>
      <c r="I45" s="643">
        <f t="shared" si="2"/>
        <v>15</v>
      </c>
      <c r="J45" s="643">
        <f t="shared" si="3"/>
        <v>19</v>
      </c>
      <c r="K45" s="644" t="s">
        <v>901</v>
      </c>
    </row>
    <row r="46" spans="1:11" ht="22.5" customHeight="1" thickBot="1">
      <c r="A46" s="611" t="s">
        <v>637</v>
      </c>
      <c r="B46" s="645">
        <f>SUM(B8:B24,B33:B45)</f>
        <v>5793</v>
      </c>
      <c r="C46" s="645">
        <f t="shared" ref="C46:J46" si="4">SUM(C8:C24,C33:C45)</f>
        <v>5244</v>
      </c>
      <c r="D46" s="645">
        <f t="shared" si="4"/>
        <v>11037</v>
      </c>
      <c r="E46" s="645">
        <f t="shared" si="4"/>
        <v>0</v>
      </c>
      <c r="F46" s="645">
        <f t="shared" si="4"/>
        <v>2</v>
      </c>
      <c r="G46" s="645">
        <f t="shared" si="4"/>
        <v>2</v>
      </c>
      <c r="H46" s="645">
        <f t="shared" si="4"/>
        <v>5793</v>
      </c>
      <c r="I46" s="645">
        <f t="shared" si="4"/>
        <v>5246</v>
      </c>
      <c r="J46" s="645">
        <f t="shared" si="4"/>
        <v>11039</v>
      </c>
      <c r="K46" s="646" t="s">
        <v>868</v>
      </c>
    </row>
    <row r="47" spans="1:11" ht="24" thickTop="1"/>
  </sheetData>
  <mergeCells count="18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  <mergeCell ref="A29:A32"/>
    <mergeCell ref="B29:D29"/>
    <mergeCell ref="E29:G29"/>
    <mergeCell ref="H29:J29"/>
    <mergeCell ref="K29:K32"/>
    <mergeCell ref="B30:D30"/>
    <mergeCell ref="E30:G30"/>
    <mergeCell ref="H30:J30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2"/>
  <sheetViews>
    <sheetView rightToLeft="1" view="pageBreakPreview" zoomScale="80" zoomScaleNormal="75" zoomScaleSheetLayoutView="80" workbookViewId="0">
      <selection activeCell="N69" sqref="N69"/>
    </sheetView>
  </sheetViews>
  <sheetFormatPr defaultColWidth="9.7109375" defaultRowHeight="20.100000000000001" customHeight="1"/>
  <cols>
    <col min="1" max="1" width="33.5703125" style="653" customWidth="1"/>
    <col min="2" max="3" width="6.5703125" style="653" customWidth="1"/>
    <col min="4" max="4" width="6.28515625" style="653" customWidth="1"/>
    <col min="5" max="5" width="6.5703125" style="653" customWidth="1"/>
    <col min="6" max="6" width="5.85546875" style="653" customWidth="1"/>
    <col min="7" max="7" width="6.7109375" style="653" customWidth="1"/>
    <col min="8" max="8" width="6.5703125" style="653" customWidth="1"/>
    <col min="9" max="9" width="5.85546875" style="653" customWidth="1"/>
    <col min="10" max="12" width="8.28515625" style="653" customWidth="1"/>
    <col min="13" max="13" width="6.28515625" style="653" customWidth="1"/>
    <col min="14" max="14" width="53.85546875" style="653" customWidth="1"/>
    <col min="15" max="16384" width="9.7109375" style="653"/>
  </cols>
  <sheetData>
    <row r="1" spans="1:16" s="647" customFormat="1" ht="23.25" customHeight="1">
      <c r="A1" s="1154" t="s">
        <v>917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54"/>
      <c r="M1" s="1154"/>
      <c r="N1" s="1154"/>
    </row>
    <row r="2" spans="1:16" s="647" customFormat="1" ht="36" customHeight="1">
      <c r="A2" s="1155" t="s">
        <v>918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</row>
    <row r="3" spans="1:16" s="647" customFormat="1" ht="22.5" customHeight="1" thickBot="1">
      <c r="A3" s="648" t="s">
        <v>1172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50" t="s">
        <v>1173</v>
      </c>
    </row>
    <row r="4" spans="1:16" s="651" customFormat="1" ht="16.7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6" s="651" customFormat="1" ht="16.7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6" s="651" customFormat="1" ht="16.7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6" ht="16.7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  <c r="O7" s="652"/>
      <c r="P7" s="652"/>
    </row>
    <row r="8" spans="1:16" ht="24" customHeight="1">
      <c r="A8" s="602" t="s">
        <v>16</v>
      </c>
      <c r="B8" s="654">
        <v>39</v>
      </c>
      <c r="C8" s="654">
        <v>42</v>
      </c>
      <c r="D8" s="654">
        <v>81</v>
      </c>
      <c r="E8" s="654">
        <v>2</v>
      </c>
      <c r="F8" s="654">
        <v>5</v>
      </c>
      <c r="G8" s="654">
        <v>7</v>
      </c>
      <c r="H8" s="654">
        <v>7</v>
      </c>
      <c r="I8" s="654">
        <v>7</v>
      </c>
      <c r="J8" s="654">
        <v>14</v>
      </c>
      <c r="K8" s="654">
        <f>SUM(B8,E8,H8)</f>
        <v>48</v>
      </c>
      <c r="L8" s="654">
        <f>SUM(C8,F8,I8)</f>
        <v>54</v>
      </c>
      <c r="M8" s="654">
        <f>SUM(K8:L8)</f>
        <v>102</v>
      </c>
      <c r="N8" s="655" t="s">
        <v>919</v>
      </c>
      <c r="O8" s="652"/>
      <c r="P8" s="652"/>
    </row>
    <row r="9" spans="1:16" ht="24" customHeight="1">
      <c r="A9" s="599" t="s">
        <v>57</v>
      </c>
      <c r="B9" s="603">
        <v>1</v>
      </c>
      <c r="C9" s="603">
        <v>7</v>
      </c>
      <c r="D9" s="603">
        <v>8</v>
      </c>
      <c r="E9" s="603">
        <v>0</v>
      </c>
      <c r="F9" s="603">
        <v>0</v>
      </c>
      <c r="G9" s="603">
        <v>0</v>
      </c>
      <c r="H9" s="603">
        <v>0</v>
      </c>
      <c r="I9" s="603">
        <v>0</v>
      </c>
      <c r="J9" s="603">
        <v>0</v>
      </c>
      <c r="K9" s="603">
        <f t="shared" ref="K9:L42" si="0">SUM(B9,E9,H9)</f>
        <v>1</v>
      </c>
      <c r="L9" s="603">
        <f t="shared" si="0"/>
        <v>7</v>
      </c>
      <c r="M9" s="603">
        <f t="shared" ref="M9:M42" si="1">SUM(K9:L9)</f>
        <v>8</v>
      </c>
      <c r="N9" s="655" t="s">
        <v>920</v>
      </c>
      <c r="O9" s="656"/>
      <c r="P9" s="656"/>
    </row>
    <row r="10" spans="1:16" ht="24" customHeight="1">
      <c r="A10" s="602" t="s">
        <v>17</v>
      </c>
      <c r="B10" s="603">
        <v>10</v>
      </c>
      <c r="C10" s="603">
        <v>24</v>
      </c>
      <c r="D10" s="603">
        <v>34</v>
      </c>
      <c r="E10" s="603">
        <v>27</v>
      </c>
      <c r="F10" s="603">
        <v>35</v>
      </c>
      <c r="G10" s="603">
        <v>62</v>
      </c>
      <c r="H10" s="603">
        <v>8</v>
      </c>
      <c r="I10" s="603">
        <v>5</v>
      </c>
      <c r="J10" s="603">
        <v>13</v>
      </c>
      <c r="K10" s="603">
        <f t="shared" si="0"/>
        <v>45</v>
      </c>
      <c r="L10" s="603">
        <f t="shared" si="0"/>
        <v>64</v>
      </c>
      <c r="M10" s="603">
        <f t="shared" si="1"/>
        <v>109</v>
      </c>
      <c r="N10" s="655" t="s">
        <v>144</v>
      </c>
    </row>
    <row r="11" spans="1:16" ht="24" customHeight="1">
      <c r="A11" s="602" t="s">
        <v>18</v>
      </c>
      <c r="B11" s="603">
        <v>10</v>
      </c>
      <c r="C11" s="603">
        <v>12</v>
      </c>
      <c r="D11" s="603">
        <v>22</v>
      </c>
      <c r="E11" s="603">
        <v>12</v>
      </c>
      <c r="F11" s="603">
        <v>22</v>
      </c>
      <c r="G11" s="603">
        <v>34</v>
      </c>
      <c r="H11" s="603">
        <v>2</v>
      </c>
      <c r="I11" s="603">
        <v>1</v>
      </c>
      <c r="J11" s="603">
        <v>3</v>
      </c>
      <c r="K11" s="603">
        <f t="shared" si="0"/>
        <v>24</v>
      </c>
      <c r="L11" s="603">
        <f t="shared" si="0"/>
        <v>35</v>
      </c>
      <c r="M11" s="603">
        <f t="shared" si="1"/>
        <v>59</v>
      </c>
      <c r="N11" s="655" t="s">
        <v>145</v>
      </c>
      <c r="P11" s="657"/>
    </row>
    <row r="12" spans="1:16" ht="24" customHeight="1">
      <c r="A12" s="602" t="s">
        <v>19</v>
      </c>
      <c r="B12" s="603">
        <v>0</v>
      </c>
      <c r="C12" s="603">
        <v>0</v>
      </c>
      <c r="D12" s="603">
        <v>0</v>
      </c>
      <c r="E12" s="603">
        <v>28</v>
      </c>
      <c r="F12" s="603">
        <v>37</v>
      </c>
      <c r="G12" s="603">
        <v>65</v>
      </c>
      <c r="H12" s="603">
        <v>12</v>
      </c>
      <c r="I12" s="603">
        <v>4</v>
      </c>
      <c r="J12" s="603">
        <v>16</v>
      </c>
      <c r="K12" s="603">
        <f t="shared" si="0"/>
        <v>40</v>
      </c>
      <c r="L12" s="603">
        <f t="shared" si="0"/>
        <v>41</v>
      </c>
      <c r="M12" s="603">
        <f t="shared" si="1"/>
        <v>81</v>
      </c>
      <c r="N12" s="655" t="s">
        <v>146</v>
      </c>
      <c r="P12" s="658"/>
    </row>
    <row r="13" spans="1:16" ht="24" customHeight="1">
      <c r="A13" s="606" t="s">
        <v>20</v>
      </c>
      <c r="B13" s="603">
        <v>3</v>
      </c>
      <c r="C13" s="603">
        <v>3</v>
      </c>
      <c r="D13" s="603">
        <v>6</v>
      </c>
      <c r="E13" s="603">
        <v>72</v>
      </c>
      <c r="F13" s="603">
        <v>55</v>
      </c>
      <c r="G13" s="603">
        <v>127</v>
      </c>
      <c r="H13" s="603">
        <v>22</v>
      </c>
      <c r="I13" s="603">
        <v>18</v>
      </c>
      <c r="J13" s="603">
        <v>40</v>
      </c>
      <c r="K13" s="603">
        <f t="shared" si="0"/>
        <v>97</v>
      </c>
      <c r="L13" s="603">
        <f t="shared" si="0"/>
        <v>76</v>
      </c>
      <c r="M13" s="603">
        <f t="shared" si="1"/>
        <v>173</v>
      </c>
      <c r="N13" s="655" t="s">
        <v>921</v>
      </c>
      <c r="P13" s="658"/>
    </row>
    <row r="14" spans="1:16" ht="24" customHeight="1">
      <c r="A14" s="602" t="s">
        <v>922</v>
      </c>
      <c r="B14" s="603">
        <v>0</v>
      </c>
      <c r="C14" s="603">
        <v>0</v>
      </c>
      <c r="D14" s="603">
        <v>0</v>
      </c>
      <c r="E14" s="603">
        <v>5</v>
      </c>
      <c r="F14" s="603">
        <v>10</v>
      </c>
      <c r="G14" s="603">
        <v>15</v>
      </c>
      <c r="H14" s="603">
        <v>0</v>
      </c>
      <c r="I14" s="603">
        <v>0</v>
      </c>
      <c r="J14" s="603">
        <v>0</v>
      </c>
      <c r="K14" s="603">
        <f t="shared" si="0"/>
        <v>5</v>
      </c>
      <c r="L14" s="603">
        <f t="shared" si="0"/>
        <v>10</v>
      </c>
      <c r="M14" s="603">
        <f t="shared" si="1"/>
        <v>15</v>
      </c>
      <c r="N14" s="655" t="s">
        <v>923</v>
      </c>
      <c r="P14" s="658"/>
    </row>
    <row r="15" spans="1:16" ht="24" customHeight="1">
      <c r="A15" s="602" t="s">
        <v>21</v>
      </c>
      <c r="B15" s="603">
        <v>0</v>
      </c>
      <c r="C15" s="603">
        <v>0</v>
      </c>
      <c r="D15" s="603">
        <v>0</v>
      </c>
      <c r="E15" s="603">
        <v>59</v>
      </c>
      <c r="F15" s="603">
        <v>41</v>
      </c>
      <c r="G15" s="603">
        <v>100</v>
      </c>
      <c r="H15" s="603">
        <v>35</v>
      </c>
      <c r="I15" s="603">
        <v>15</v>
      </c>
      <c r="J15" s="603">
        <v>50</v>
      </c>
      <c r="K15" s="603">
        <f t="shared" si="0"/>
        <v>94</v>
      </c>
      <c r="L15" s="603">
        <f t="shared" si="0"/>
        <v>56</v>
      </c>
      <c r="M15" s="603">
        <f t="shared" si="1"/>
        <v>150</v>
      </c>
      <c r="N15" s="655" t="s">
        <v>924</v>
      </c>
    </row>
    <row r="16" spans="1:16" ht="24" customHeight="1">
      <c r="A16" s="602" t="s">
        <v>22</v>
      </c>
      <c r="B16" s="603">
        <v>7</v>
      </c>
      <c r="C16" s="603">
        <v>2</v>
      </c>
      <c r="D16" s="603">
        <v>9</v>
      </c>
      <c r="E16" s="603">
        <v>20</v>
      </c>
      <c r="F16" s="603">
        <v>21</v>
      </c>
      <c r="G16" s="603">
        <v>41</v>
      </c>
      <c r="H16" s="603">
        <v>22</v>
      </c>
      <c r="I16" s="603">
        <v>6</v>
      </c>
      <c r="J16" s="603">
        <v>28</v>
      </c>
      <c r="K16" s="603">
        <f t="shared" si="0"/>
        <v>49</v>
      </c>
      <c r="L16" s="603">
        <f t="shared" si="0"/>
        <v>29</v>
      </c>
      <c r="M16" s="603">
        <f t="shared" si="1"/>
        <v>78</v>
      </c>
      <c r="N16" s="655" t="s">
        <v>925</v>
      </c>
    </row>
    <row r="17" spans="1:14" ht="24" customHeight="1">
      <c r="A17" s="602" t="s">
        <v>23</v>
      </c>
      <c r="B17" s="603">
        <v>8</v>
      </c>
      <c r="C17" s="603">
        <v>10</v>
      </c>
      <c r="D17" s="603">
        <v>18</v>
      </c>
      <c r="E17" s="603">
        <v>33</v>
      </c>
      <c r="F17" s="603">
        <v>101</v>
      </c>
      <c r="G17" s="603">
        <v>134</v>
      </c>
      <c r="H17" s="603">
        <v>35</v>
      </c>
      <c r="I17" s="603">
        <v>33</v>
      </c>
      <c r="J17" s="603">
        <v>68</v>
      </c>
      <c r="K17" s="603">
        <f t="shared" si="0"/>
        <v>76</v>
      </c>
      <c r="L17" s="603">
        <f t="shared" si="0"/>
        <v>144</v>
      </c>
      <c r="M17" s="603">
        <f t="shared" si="1"/>
        <v>220</v>
      </c>
      <c r="N17" s="655" t="s">
        <v>151</v>
      </c>
    </row>
    <row r="18" spans="1:14" ht="24" customHeight="1">
      <c r="A18" s="602" t="s">
        <v>62</v>
      </c>
      <c r="B18" s="603">
        <v>0</v>
      </c>
      <c r="C18" s="603">
        <v>0</v>
      </c>
      <c r="D18" s="603">
        <v>0</v>
      </c>
      <c r="E18" s="603">
        <v>0</v>
      </c>
      <c r="F18" s="603">
        <v>41</v>
      </c>
      <c r="G18" s="603">
        <v>41</v>
      </c>
      <c r="H18" s="603">
        <v>0</v>
      </c>
      <c r="I18" s="603">
        <v>19</v>
      </c>
      <c r="J18" s="603">
        <v>19</v>
      </c>
      <c r="K18" s="603">
        <f t="shared" si="0"/>
        <v>0</v>
      </c>
      <c r="L18" s="603">
        <f t="shared" si="0"/>
        <v>60</v>
      </c>
      <c r="M18" s="603">
        <f t="shared" si="1"/>
        <v>60</v>
      </c>
      <c r="N18" s="655" t="s">
        <v>200</v>
      </c>
    </row>
    <row r="19" spans="1:14" ht="24" customHeight="1">
      <c r="A19" s="602" t="s">
        <v>24</v>
      </c>
      <c r="B19" s="603">
        <v>29</v>
      </c>
      <c r="C19" s="603">
        <v>39</v>
      </c>
      <c r="D19" s="603">
        <v>68</v>
      </c>
      <c r="E19" s="603">
        <v>56</v>
      </c>
      <c r="F19" s="603">
        <v>40</v>
      </c>
      <c r="G19" s="603">
        <v>96</v>
      </c>
      <c r="H19" s="603">
        <v>20</v>
      </c>
      <c r="I19" s="603">
        <v>19</v>
      </c>
      <c r="J19" s="603">
        <v>39</v>
      </c>
      <c r="K19" s="603">
        <f t="shared" si="0"/>
        <v>105</v>
      </c>
      <c r="L19" s="603">
        <f t="shared" si="0"/>
        <v>98</v>
      </c>
      <c r="M19" s="603">
        <f t="shared" si="1"/>
        <v>203</v>
      </c>
      <c r="N19" s="655" t="s">
        <v>926</v>
      </c>
    </row>
    <row r="20" spans="1:14" ht="24" customHeight="1">
      <c r="A20" s="602" t="s">
        <v>74</v>
      </c>
      <c r="B20" s="603">
        <v>9</v>
      </c>
      <c r="C20" s="603">
        <v>0</v>
      </c>
      <c r="D20" s="603">
        <v>9</v>
      </c>
      <c r="E20" s="603">
        <v>72</v>
      </c>
      <c r="F20" s="603">
        <v>71</v>
      </c>
      <c r="G20" s="603">
        <v>143</v>
      </c>
      <c r="H20" s="603">
        <v>53</v>
      </c>
      <c r="I20" s="603">
        <v>34</v>
      </c>
      <c r="J20" s="603">
        <v>87</v>
      </c>
      <c r="K20" s="603">
        <f t="shared" si="0"/>
        <v>134</v>
      </c>
      <c r="L20" s="603">
        <f t="shared" si="0"/>
        <v>105</v>
      </c>
      <c r="M20" s="603">
        <f t="shared" si="1"/>
        <v>239</v>
      </c>
      <c r="N20" s="655" t="s">
        <v>927</v>
      </c>
    </row>
    <row r="21" spans="1:14" ht="24" customHeight="1">
      <c r="A21" s="602" t="s">
        <v>75</v>
      </c>
      <c r="B21" s="603">
        <v>0</v>
      </c>
      <c r="C21" s="603">
        <v>0</v>
      </c>
      <c r="D21" s="603">
        <v>0</v>
      </c>
      <c r="E21" s="603">
        <v>43</v>
      </c>
      <c r="F21" s="603">
        <v>56</v>
      </c>
      <c r="G21" s="603">
        <v>99</v>
      </c>
      <c r="H21" s="603">
        <v>14</v>
      </c>
      <c r="I21" s="603">
        <v>21</v>
      </c>
      <c r="J21" s="603">
        <v>35</v>
      </c>
      <c r="K21" s="603">
        <f t="shared" si="0"/>
        <v>57</v>
      </c>
      <c r="L21" s="603">
        <f t="shared" si="0"/>
        <v>77</v>
      </c>
      <c r="M21" s="603">
        <f t="shared" si="1"/>
        <v>134</v>
      </c>
      <c r="N21" s="655" t="s">
        <v>928</v>
      </c>
    </row>
    <row r="22" spans="1:14" ht="24" customHeight="1">
      <c r="A22" s="602" t="s">
        <v>72</v>
      </c>
      <c r="B22" s="603">
        <v>0</v>
      </c>
      <c r="C22" s="603">
        <v>0</v>
      </c>
      <c r="D22" s="603">
        <v>0</v>
      </c>
      <c r="E22" s="603">
        <v>0</v>
      </c>
      <c r="F22" s="603">
        <v>49</v>
      </c>
      <c r="G22" s="603">
        <v>49</v>
      </c>
      <c r="H22" s="603">
        <v>0</v>
      </c>
      <c r="I22" s="603">
        <v>31</v>
      </c>
      <c r="J22" s="603">
        <v>31</v>
      </c>
      <c r="K22" s="603">
        <f t="shared" si="0"/>
        <v>0</v>
      </c>
      <c r="L22" s="603">
        <f t="shared" si="0"/>
        <v>80</v>
      </c>
      <c r="M22" s="603">
        <f t="shared" si="1"/>
        <v>80</v>
      </c>
      <c r="N22" s="655" t="s">
        <v>929</v>
      </c>
    </row>
    <row r="23" spans="1:14" ht="24" customHeight="1" thickBot="1">
      <c r="A23" s="659" t="s">
        <v>25</v>
      </c>
      <c r="B23" s="612">
        <v>16</v>
      </c>
      <c r="C23" s="612">
        <v>2</v>
      </c>
      <c r="D23" s="612">
        <v>18</v>
      </c>
      <c r="E23" s="612">
        <v>56</v>
      </c>
      <c r="F23" s="612">
        <v>68</v>
      </c>
      <c r="G23" s="612">
        <v>124</v>
      </c>
      <c r="H23" s="612">
        <v>30</v>
      </c>
      <c r="I23" s="612">
        <v>35</v>
      </c>
      <c r="J23" s="612">
        <v>65</v>
      </c>
      <c r="K23" s="612">
        <f t="shared" si="0"/>
        <v>102</v>
      </c>
      <c r="L23" s="612">
        <f t="shared" si="0"/>
        <v>105</v>
      </c>
      <c r="M23" s="612">
        <f t="shared" si="1"/>
        <v>207</v>
      </c>
      <c r="N23" s="660" t="s">
        <v>930</v>
      </c>
    </row>
    <row r="24" spans="1:14" ht="20.25" customHeight="1" thickTop="1">
      <c r="A24" s="599"/>
      <c r="B24" s="599"/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599"/>
      <c r="N24" s="661"/>
    </row>
    <row r="25" spans="1:14" ht="20.25" customHeight="1" thickBot="1">
      <c r="A25" s="592" t="s">
        <v>1174</v>
      </c>
      <c r="B25" s="629"/>
      <c r="C25" s="629"/>
      <c r="D25" s="629"/>
      <c r="E25" s="629"/>
      <c r="F25" s="629"/>
      <c r="G25" s="629"/>
      <c r="H25" s="629"/>
      <c r="L25" s="629"/>
      <c r="M25" s="629"/>
      <c r="N25" s="638" t="s">
        <v>1175</v>
      </c>
    </row>
    <row r="26" spans="1:14" ht="20.25" customHeight="1" thickTop="1">
      <c r="A26" s="1145" t="s">
        <v>14</v>
      </c>
      <c r="B26" s="1145" t="s">
        <v>860</v>
      </c>
      <c r="C26" s="1145"/>
      <c r="D26" s="1145"/>
      <c r="E26" s="1145" t="s">
        <v>861</v>
      </c>
      <c r="F26" s="1145"/>
      <c r="G26" s="1145"/>
      <c r="H26" s="1145" t="s">
        <v>862</v>
      </c>
      <c r="I26" s="1145"/>
      <c r="J26" s="1145"/>
      <c r="K26" s="1145" t="s">
        <v>863</v>
      </c>
      <c r="L26" s="1145"/>
      <c r="M26" s="1145"/>
      <c r="N26" s="1145" t="s">
        <v>304</v>
      </c>
    </row>
    <row r="27" spans="1:14" ht="20.25" customHeight="1">
      <c r="A27" s="1146"/>
      <c r="B27" s="1146" t="s">
        <v>865</v>
      </c>
      <c r="C27" s="1146"/>
      <c r="D27" s="1146"/>
      <c r="E27" s="1146" t="s">
        <v>866</v>
      </c>
      <c r="F27" s="1146"/>
      <c r="G27" s="1146"/>
      <c r="H27" s="1146" t="s">
        <v>867</v>
      </c>
      <c r="I27" s="1146"/>
      <c r="J27" s="1146"/>
      <c r="K27" s="1146" t="s">
        <v>868</v>
      </c>
      <c r="L27" s="1146"/>
      <c r="M27" s="1146"/>
      <c r="N27" s="1146"/>
    </row>
    <row r="28" spans="1:14" ht="20.25" customHeight="1">
      <c r="A28" s="1146"/>
      <c r="B28" s="596" t="s">
        <v>235</v>
      </c>
      <c r="C28" s="596" t="s">
        <v>236</v>
      </c>
      <c r="D28" s="596" t="s">
        <v>241</v>
      </c>
      <c r="E28" s="596" t="s">
        <v>235</v>
      </c>
      <c r="F28" s="596" t="s">
        <v>236</v>
      </c>
      <c r="G28" s="596" t="s">
        <v>241</v>
      </c>
      <c r="H28" s="596" t="s">
        <v>235</v>
      </c>
      <c r="I28" s="596" t="s">
        <v>236</v>
      </c>
      <c r="J28" s="596" t="s">
        <v>241</v>
      </c>
      <c r="K28" s="596" t="s">
        <v>235</v>
      </c>
      <c r="L28" s="596" t="s">
        <v>236</v>
      </c>
      <c r="M28" s="596" t="s">
        <v>241</v>
      </c>
      <c r="N28" s="1146"/>
    </row>
    <row r="29" spans="1:14" ht="20.25" customHeight="1" thickBot="1">
      <c r="A29" s="1147"/>
      <c r="B29" s="598" t="s">
        <v>238</v>
      </c>
      <c r="C29" s="598" t="s">
        <v>239</v>
      </c>
      <c r="D29" s="598" t="s">
        <v>240</v>
      </c>
      <c r="E29" s="598" t="s">
        <v>238</v>
      </c>
      <c r="F29" s="598" t="s">
        <v>239</v>
      </c>
      <c r="G29" s="598" t="s">
        <v>240</v>
      </c>
      <c r="H29" s="598" t="s">
        <v>238</v>
      </c>
      <c r="I29" s="598" t="s">
        <v>239</v>
      </c>
      <c r="J29" s="598" t="s">
        <v>240</v>
      </c>
      <c r="K29" s="598" t="s">
        <v>238</v>
      </c>
      <c r="L29" s="598" t="s">
        <v>239</v>
      </c>
      <c r="M29" s="598" t="s">
        <v>240</v>
      </c>
      <c r="N29" s="1147"/>
    </row>
    <row r="30" spans="1:14" ht="20.25" customHeight="1">
      <c r="A30" s="602" t="s">
        <v>26</v>
      </c>
      <c r="B30" s="603">
        <v>0</v>
      </c>
      <c r="C30" s="603">
        <v>0</v>
      </c>
      <c r="D30" s="603">
        <v>0</v>
      </c>
      <c r="E30" s="603">
        <v>0</v>
      </c>
      <c r="F30" s="603">
        <v>1</v>
      </c>
      <c r="G30" s="603">
        <v>1</v>
      </c>
      <c r="H30" s="603">
        <v>0</v>
      </c>
      <c r="I30" s="603">
        <v>0</v>
      </c>
      <c r="J30" s="603">
        <v>0</v>
      </c>
      <c r="K30" s="603">
        <f t="shared" si="0"/>
        <v>0</v>
      </c>
      <c r="L30" s="603">
        <f t="shared" si="0"/>
        <v>1</v>
      </c>
      <c r="M30" s="603">
        <f t="shared" si="1"/>
        <v>1</v>
      </c>
      <c r="N30" s="655" t="s">
        <v>931</v>
      </c>
    </row>
    <row r="31" spans="1:14" ht="20.25" customHeight="1">
      <c r="A31" s="602" t="s">
        <v>27</v>
      </c>
      <c r="B31" s="603">
        <v>0</v>
      </c>
      <c r="C31" s="603">
        <v>0</v>
      </c>
      <c r="D31" s="603">
        <v>0</v>
      </c>
      <c r="E31" s="603">
        <v>15</v>
      </c>
      <c r="F31" s="603">
        <v>6</v>
      </c>
      <c r="G31" s="603">
        <v>21</v>
      </c>
      <c r="H31" s="603">
        <v>12</v>
      </c>
      <c r="I31" s="603">
        <v>5</v>
      </c>
      <c r="J31" s="603">
        <v>17</v>
      </c>
      <c r="K31" s="603">
        <f t="shared" si="0"/>
        <v>27</v>
      </c>
      <c r="L31" s="603">
        <f t="shared" si="0"/>
        <v>11</v>
      </c>
      <c r="M31" s="603">
        <f t="shared" si="1"/>
        <v>38</v>
      </c>
      <c r="N31" s="655" t="s">
        <v>932</v>
      </c>
    </row>
    <row r="32" spans="1:14" ht="20.25" customHeight="1">
      <c r="A32" s="606" t="s">
        <v>28</v>
      </c>
      <c r="B32" s="603">
        <v>10</v>
      </c>
      <c r="C32" s="603">
        <v>2</v>
      </c>
      <c r="D32" s="603">
        <v>12</v>
      </c>
      <c r="E32" s="603">
        <v>10</v>
      </c>
      <c r="F32" s="603">
        <v>19</v>
      </c>
      <c r="G32" s="603">
        <v>29</v>
      </c>
      <c r="H32" s="603">
        <v>6</v>
      </c>
      <c r="I32" s="603">
        <v>5</v>
      </c>
      <c r="J32" s="603">
        <v>11</v>
      </c>
      <c r="K32" s="603">
        <f t="shared" si="0"/>
        <v>26</v>
      </c>
      <c r="L32" s="603">
        <f t="shared" si="0"/>
        <v>26</v>
      </c>
      <c r="M32" s="603">
        <f t="shared" si="1"/>
        <v>52</v>
      </c>
      <c r="N32" s="655" t="s">
        <v>157</v>
      </c>
    </row>
    <row r="33" spans="1:14" ht="20.25" customHeight="1">
      <c r="A33" s="606" t="s">
        <v>63</v>
      </c>
      <c r="B33" s="603">
        <v>0</v>
      </c>
      <c r="C33" s="603">
        <v>0</v>
      </c>
      <c r="D33" s="603">
        <v>0</v>
      </c>
      <c r="E33" s="603">
        <v>18</v>
      </c>
      <c r="F33" s="603">
        <v>13</v>
      </c>
      <c r="G33" s="603">
        <v>31</v>
      </c>
      <c r="H33" s="603">
        <v>21</v>
      </c>
      <c r="I33" s="603">
        <v>10</v>
      </c>
      <c r="J33" s="603">
        <v>31</v>
      </c>
      <c r="K33" s="603">
        <f t="shared" si="0"/>
        <v>39</v>
      </c>
      <c r="L33" s="603">
        <f t="shared" si="0"/>
        <v>23</v>
      </c>
      <c r="M33" s="603">
        <f t="shared" si="1"/>
        <v>62</v>
      </c>
      <c r="N33" s="655" t="s">
        <v>933</v>
      </c>
    </row>
    <row r="34" spans="1:14" ht="20.25" customHeight="1">
      <c r="A34" s="606" t="s">
        <v>277</v>
      </c>
      <c r="B34" s="603">
        <v>0</v>
      </c>
      <c r="C34" s="603">
        <v>0</v>
      </c>
      <c r="D34" s="603">
        <v>0</v>
      </c>
      <c r="E34" s="603">
        <v>18</v>
      </c>
      <c r="F34" s="603">
        <v>11</v>
      </c>
      <c r="G34" s="603">
        <v>29</v>
      </c>
      <c r="H34" s="603">
        <v>19</v>
      </c>
      <c r="I34" s="603">
        <v>3</v>
      </c>
      <c r="J34" s="603">
        <v>22</v>
      </c>
      <c r="K34" s="603">
        <f t="shared" si="0"/>
        <v>37</v>
      </c>
      <c r="L34" s="603">
        <f t="shared" si="0"/>
        <v>14</v>
      </c>
      <c r="M34" s="603">
        <f t="shared" si="1"/>
        <v>51</v>
      </c>
      <c r="N34" s="662" t="s">
        <v>278</v>
      </c>
    </row>
    <row r="35" spans="1:14" ht="20.25" customHeight="1">
      <c r="A35" s="606" t="s">
        <v>934</v>
      </c>
      <c r="B35" s="603">
        <v>0</v>
      </c>
      <c r="C35" s="603">
        <v>0</v>
      </c>
      <c r="D35" s="603">
        <v>0</v>
      </c>
      <c r="E35" s="603">
        <v>0</v>
      </c>
      <c r="F35" s="603">
        <v>18</v>
      </c>
      <c r="G35" s="603">
        <v>18</v>
      </c>
      <c r="H35" s="603">
        <v>0</v>
      </c>
      <c r="I35" s="603">
        <v>13</v>
      </c>
      <c r="J35" s="603">
        <v>13</v>
      </c>
      <c r="K35" s="603">
        <f t="shared" si="0"/>
        <v>0</v>
      </c>
      <c r="L35" s="603">
        <f t="shared" si="0"/>
        <v>31</v>
      </c>
      <c r="M35" s="603">
        <f t="shared" si="1"/>
        <v>31</v>
      </c>
      <c r="N35" s="662" t="s">
        <v>935</v>
      </c>
    </row>
    <row r="36" spans="1:14" ht="20.25" customHeight="1">
      <c r="A36" s="602" t="s">
        <v>29</v>
      </c>
      <c r="B36" s="603">
        <v>0</v>
      </c>
      <c r="C36" s="603">
        <v>0</v>
      </c>
      <c r="D36" s="603">
        <v>0</v>
      </c>
      <c r="E36" s="603">
        <v>42</v>
      </c>
      <c r="F36" s="603">
        <v>23</v>
      </c>
      <c r="G36" s="603">
        <v>65</v>
      </c>
      <c r="H36" s="603">
        <v>29</v>
      </c>
      <c r="I36" s="603">
        <v>12</v>
      </c>
      <c r="J36" s="603">
        <v>41</v>
      </c>
      <c r="K36" s="603">
        <f t="shared" si="0"/>
        <v>71</v>
      </c>
      <c r="L36" s="603">
        <f t="shared" si="0"/>
        <v>35</v>
      </c>
      <c r="M36" s="603">
        <f t="shared" si="1"/>
        <v>106</v>
      </c>
      <c r="N36" s="662" t="s">
        <v>159</v>
      </c>
    </row>
    <row r="37" spans="1:14" ht="20.25" customHeight="1">
      <c r="A37" s="602" t="s">
        <v>64</v>
      </c>
      <c r="B37" s="603">
        <v>0</v>
      </c>
      <c r="C37" s="603">
        <v>0</v>
      </c>
      <c r="D37" s="603">
        <v>0</v>
      </c>
      <c r="E37" s="603">
        <v>31</v>
      </c>
      <c r="F37" s="603">
        <v>27</v>
      </c>
      <c r="G37" s="603">
        <v>58</v>
      </c>
      <c r="H37" s="603">
        <v>15</v>
      </c>
      <c r="I37" s="603">
        <v>14</v>
      </c>
      <c r="J37" s="603">
        <v>29</v>
      </c>
      <c r="K37" s="603">
        <f t="shared" si="0"/>
        <v>46</v>
      </c>
      <c r="L37" s="603">
        <f t="shared" si="0"/>
        <v>41</v>
      </c>
      <c r="M37" s="603">
        <f t="shared" si="1"/>
        <v>87</v>
      </c>
      <c r="N37" s="662" t="s">
        <v>169</v>
      </c>
    </row>
    <row r="38" spans="1:14" s="651" customFormat="1" ht="20.25" customHeight="1">
      <c r="A38" s="602" t="s">
        <v>936</v>
      </c>
      <c r="B38" s="603">
        <f>SUM(B30:B37,B8:B23)</f>
        <v>142</v>
      </c>
      <c r="C38" s="603">
        <f t="shared" ref="C38:M38" si="2">SUM(C30:C37,C8:C23)</f>
        <v>143</v>
      </c>
      <c r="D38" s="603">
        <f t="shared" si="2"/>
        <v>285</v>
      </c>
      <c r="E38" s="603">
        <f t="shared" si="2"/>
        <v>619</v>
      </c>
      <c r="F38" s="603">
        <f t="shared" si="2"/>
        <v>770</v>
      </c>
      <c r="G38" s="603">
        <f t="shared" si="2"/>
        <v>1389</v>
      </c>
      <c r="H38" s="603">
        <f t="shared" si="2"/>
        <v>362</v>
      </c>
      <c r="I38" s="603">
        <f t="shared" si="2"/>
        <v>310</v>
      </c>
      <c r="J38" s="603">
        <f t="shared" si="2"/>
        <v>672</v>
      </c>
      <c r="K38" s="603">
        <f t="shared" si="2"/>
        <v>1123</v>
      </c>
      <c r="L38" s="603">
        <f t="shared" si="2"/>
        <v>1223</v>
      </c>
      <c r="M38" s="603">
        <f t="shared" si="2"/>
        <v>2346</v>
      </c>
      <c r="N38" s="662" t="s">
        <v>868</v>
      </c>
    </row>
    <row r="39" spans="1:14" ht="36.75" customHeight="1">
      <c r="A39" s="602" t="s">
        <v>937</v>
      </c>
      <c r="B39" s="603">
        <v>3</v>
      </c>
      <c r="C39" s="603">
        <v>4</v>
      </c>
      <c r="D39" s="603">
        <v>7</v>
      </c>
      <c r="E39" s="603">
        <v>9</v>
      </c>
      <c r="F39" s="603">
        <v>13</v>
      </c>
      <c r="G39" s="603">
        <v>22</v>
      </c>
      <c r="H39" s="603">
        <v>6</v>
      </c>
      <c r="I39" s="603">
        <v>5</v>
      </c>
      <c r="J39" s="603">
        <v>11</v>
      </c>
      <c r="K39" s="603">
        <f t="shared" si="0"/>
        <v>18</v>
      </c>
      <c r="L39" s="603">
        <f t="shared" si="0"/>
        <v>22</v>
      </c>
      <c r="M39" s="603">
        <f t="shared" si="1"/>
        <v>40</v>
      </c>
      <c r="N39" s="663" t="s">
        <v>938</v>
      </c>
    </row>
    <row r="40" spans="1:14" ht="20.25" customHeight="1">
      <c r="A40" s="602" t="s">
        <v>939</v>
      </c>
      <c r="B40" s="603">
        <v>5</v>
      </c>
      <c r="C40" s="603">
        <v>3</v>
      </c>
      <c r="D40" s="603">
        <v>8</v>
      </c>
      <c r="E40" s="603">
        <v>6</v>
      </c>
      <c r="F40" s="603">
        <v>5</v>
      </c>
      <c r="G40" s="603">
        <v>11</v>
      </c>
      <c r="H40" s="603">
        <v>2</v>
      </c>
      <c r="I40" s="603">
        <v>1</v>
      </c>
      <c r="J40" s="603">
        <v>3</v>
      </c>
      <c r="K40" s="603">
        <f t="shared" si="0"/>
        <v>13</v>
      </c>
      <c r="L40" s="603">
        <f t="shared" si="0"/>
        <v>9</v>
      </c>
      <c r="M40" s="603">
        <f t="shared" si="1"/>
        <v>22</v>
      </c>
      <c r="N40" s="662" t="s">
        <v>940</v>
      </c>
    </row>
    <row r="41" spans="1:14" ht="33.75" customHeight="1">
      <c r="A41" s="602" t="s">
        <v>941</v>
      </c>
      <c r="B41" s="603">
        <v>10</v>
      </c>
      <c r="C41" s="603">
        <v>20</v>
      </c>
      <c r="D41" s="603">
        <v>30</v>
      </c>
      <c r="E41" s="603">
        <v>5</v>
      </c>
      <c r="F41" s="603">
        <v>14</v>
      </c>
      <c r="G41" s="603">
        <v>19</v>
      </c>
      <c r="H41" s="603">
        <v>8</v>
      </c>
      <c r="I41" s="603">
        <v>11</v>
      </c>
      <c r="J41" s="603">
        <v>19</v>
      </c>
      <c r="K41" s="603">
        <f t="shared" si="0"/>
        <v>23</v>
      </c>
      <c r="L41" s="603">
        <f t="shared" si="0"/>
        <v>45</v>
      </c>
      <c r="M41" s="603">
        <f t="shared" si="1"/>
        <v>68</v>
      </c>
      <c r="N41" s="663" t="s">
        <v>942</v>
      </c>
    </row>
    <row r="42" spans="1:14" ht="36" customHeight="1">
      <c r="A42" s="621" t="s">
        <v>943</v>
      </c>
      <c r="B42" s="603">
        <v>0</v>
      </c>
      <c r="C42" s="603">
        <v>0</v>
      </c>
      <c r="D42" s="603">
        <v>0</v>
      </c>
      <c r="E42" s="603">
        <v>19</v>
      </c>
      <c r="F42" s="603">
        <v>27</v>
      </c>
      <c r="G42" s="603">
        <v>46</v>
      </c>
      <c r="H42" s="603">
        <v>23</v>
      </c>
      <c r="I42" s="603">
        <v>7</v>
      </c>
      <c r="J42" s="603">
        <v>30</v>
      </c>
      <c r="K42" s="603">
        <f t="shared" si="0"/>
        <v>42</v>
      </c>
      <c r="L42" s="603">
        <f t="shared" si="0"/>
        <v>34</v>
      </c>
      <c r="M42" s="603">
        <f t="shared" si="1"/>
        <v>76</v>
      </c>
      <c r="N42" s="663" t="s">
        <v>944</v>
      </c>
    </row>
    <row r="43" spans="1:14" s="651" customFormat="1" ht="20.25" customHeight="1" thickBot="1">
      <c r="A43" s="664" t="s">
        <v>945</v>
      </c>
      <c r="B43" s="665">
        <f>SUM(B39:B42)</f>
        <v>18</v>
      </c>
      <c r="C43" s="665">
        <f t="shared" ref="C43:M43" si="3">SUM(C39:C42)</f>
        <v>27</v>
      </c>
      <c r="D43" s="665">
        <f t="shared" si="3"/>
        <v>45</v>
      </c>
      <c r="E43" s="665">
        <f t="shared" si="3"/>
        <v>39</v>
      </c>
      <c r="F43" s="665">
        <f t="shared" si="3"/>
        <v>59</v>
      </c>
      <c r="G43" s="665">
        <f t="shared" si="3"/>
        <v>98</v>
      </c>
      <c r="H43" s="665">
        <f t="shared" si="3"/>
        <v>39</v>
      </c>
      <c r="I43" s="665">
        <f t="shared" si="3"/>
        <v>24</v>
      </c>
      <c r="J43" s="665">
        <f t="shared" si="3"/>
        <v>63</v>
      </c>
      <c r="K43" s="665">
        <f t="shared" si="3"/>
        <v>96</v>
      </c>
      <c r="L43" s="665">
        <f t="shared" si="3"/>
        <v>110</v>
      </c>
      <c r="M43" s="665">
        <f t="shared" si="3"/>
        <v>206</v>
      </c>
      <c r="N43" s="666" t="s">
        <v>868</v>
      </c>
    </row>
    <row r="44" spans="1:14" s="668" customFormat="1" ht="20.25" customHeight="1" thickBot="1">
      <c r="A44" s="623" t="s">
        <v>78</v>
      </c>
      <c r="B44" s="624">
        <f>SUM(B38,B43)</f>
        <v>160</v>
      </c>
      <c r="C44" s="624">
        <f t="shared" ref="C44:M44" si="4">SUM(C38,C43)</f>
        <v>170</v>
      </c>
      <c r="D44" s="624">
        <f t="shared" si="4"/>
        <v>330</v>
      </c>
      <c r="E44" s="624">
        <f t="shared" si="4"/>
        <v>658</v>
      </c>
      <c r="F44" s="624">
        <f t="shared" si="4"/>
        <v>829</v>
      </c>
      <c r="G44" s="624">
        <f t="shared" si="4"/>
        <v>1487</v>
      </c>
      <c r="H44" s="624">
        <f t="shared" si="4"/>
        <v>401</v>
      </c>
      <c r="I44" s="624">
        <f t="shared" si="4"/>
        <v>334</v>
      </c>
      <c r="J44" s="624">
        <f t="shared" si="4"/>
        <v>735</v>
      </c>
      <c r="K44" s="624">
        <f t="shared" si="4"/>
        <v>1219</v>
      </c>
      <c r="L44" s="624">
        <f t="shared" si="4"/>
        <v>1333</v>
      </c>
      <c r="M44" s="624">
        <f t="shared" si="4"/>
        <v>2552</v>
      </c>
      <c r="N44" s="667" t="s">
        <v>946</v>
      </c>
    </row>
    <row r="45" spans="1:14" s="672" customFormat="1" ht="20.25" customHeight="1" thickTop="1">
      <c r="A45" s="669"/>
      <c r="B45" s="670"/>
      <c r="C45" s="671"/>
      <c r="D45" s="671"/>
      <c r="E45" s="671"/>
      <c r="F45" s="671"/>
      <c r="G45" s="671"/>
      <c r="H45" s="671"/>
      <c r="I45" s="671"/>
      <c r="J45" s="671"/>
      <c r="K45" s="671"/>
      <c r="L45" s="671"/>
      <c r="M45" s="671"/>
    </row>
    <row r="46" spans="1:14" s="672" customFormat="1" ht="19.5" customHeight="1"/>
    <row r="47" spans="1:14" s="647" customFormat="1" ht="20.100000000000001" customHeight="1">
      <c r="A47" s="673"/>
      <c r="B47" s="673"/>
    </row>
    <row r="48" spans="1:14" s="647" customFormat="1" ht="20.100000000000001" customHeight="1">
      <c r="A48" s="673"/>
      <c r="B48" s="673"/>
    </row>
    <row r="49" spans="1:14" ht="20.100000000000001" customHeight="1">
      <c r="A49" s="674"/>
      <c r="B49" s="674"/>
    </row>
    <row r="50" spans="1:14" ht="20.100000000000001" customHeight="1">
      <c r="A50" s="1156"/>
      <c r="B50" s="1156"/>
      <c r="C50" s="675"/>
      <c r="D50" s="675"/>
      <c r="E50" s="675"/>
      <c r="F50" s="675"/>
    </row>
    <row r="51" spans="1:14" s="676" customFormat="1" ht="31.5" customHeight="1">
      <c r="A51" s="1154" t="s">
        <v>947</v>
      </c>
      <c r="B51" s="1154"/>
      <c r="C51" s="1154"/>
      <c r="D51" s="1154"/>
      <c r="E51" s="1154"/>
      <c r="F51" s="1154"/>
      <c r="G51" s="1154"/>
      <c r="H51" s="1154"/>
      <c r="I51" s="1154"/>
      <c r="J51" s="1154"/>
      <c r="K51" s="1154"/>
      <c r="L51" s="1154"/>
      <c r="M51" s="1154"/>
      <c r="N51" s="1154"/>
    </row>
    <row r="52" spans="1:14" s="676" customFormat="1" ht="44.25" customHeight="1">
      <c r="A52" s="1155" t="s">
        <v>948</v>
      </c>
      <c r="B52" s="1155"/>
      <c r="C52" s="1155"/>
      <c r="D52" s="1155"/>
      <c r="E52" s="1155"/>
      <c r="F52" s="1155"/>
      <c r="G52" s="1155"/>
      <c r="H52" s="1155"/>
      <c r="I52" s="1155"/>
      <c r="J52" s="1155"/>
      <c r="K52" s="1155"/>
      <c r="L52" s="1155"/>
      <c r="M52" s="1155"/>
      <c r="N52" s="1155"/>
    </row>
    <row r="54" spans="1:14" ht="20.100000000000001" customHeight="1" thickBot="1">
      <c r="A54" s="592" t="s">
        <v>1180</v>
      </c>
      <c r="B54" s="629"/>
      <c r="C54" s="629"/>
      <c r="D54" s="629"/>
      <c r="E54" s="629"/>
      <c r="F54" s="629"/>
      <c r="G54" s="629"/>
      <c r="H54" s="629"/>
      <c r="L54" s="629"/>
      <c r="M54" s="629"/>
      <c r="N54" s="638" t="s">
        <v>1181</v>
      </c>
    </row>
    <row r="55" spans="1:14" ht="20.100000000000001" customHeight="1" thickTop="1">
      <c r="A55" s="1145" t="s">
        <v>14</v>
      </c>
      <c r="B55" s="1145" t="s">
        <v>860</v>
      </c>
      <c r="C55" s="1145"/>
      <c r="D55" s="1145"/>
      <c r="E55" s="1145" t="s">
        <v>861</v>
      </c>
      <c r="F55" s="1145"/>
      <c r="G55" s="1145"/>
      <c r="H55" s="1145" t="s">
        <v>862</v>
      </c>
      <c r="I55" s="1145"/>
      <c r="J55" s="1145"/>
      <c r="K55" s="1145" t="s">
        <v>863</v>
      </c>
      <c r="L55" s="1145"/>
      <c r="M55" s="1145"/>
      <c r="N55" s="1145" t="s">
        <v>304</v>
      </c>
    </row>
    <row r="56" spans="1:14" ht="20.100000000000001" customHeight="1">
      <c r="A56" s="1146"/>
      <c r="B56" s="1146" t="s">
        <v>865</v>
      </c>
      <c r="C56" s="1146"/>
      <c r="D56" s="1146"/>
      <c r="E56" s="1146" t="s">
        <v>866</v>
      </c>
      <c r="F56" s="1146"/>
      <c r="G56" s="1146"/>
      <c r="H56" s="1146" t="s">
        <v>867</v>
      </c>
      <c r="I56" s="1146"/>
      <c r="J56" s="1146"/>
      <c r="K56" s="1146" t="s">
        <v>868</v>
      </c>
      <c r="L56" s="1146"/>
      <c r="M56" s="1146"/>
      <c r="N56" s="1146"/>
    </row>
    <row r="57" spans="1:14" ht="20.100000000000001" customHeight="1">
      <c r="A57" s="1146"/>
      <c r="B57" s="596" t="s">
        <v>235</v>
      </c>
      <c r="C57" s="596" t="s">
        <v>236</v>
      </c>
      <c r="D57" s="596" t="s">
        <v>241</v>
      </c>
      <c r="E57" s="596" t="s">
        <v>235</v>
      </c>
      <c r="F57" s="596" t="s">
        <v>236</v>
      </c>
      <c r="G57" s="596" t="s">
        <v>241</v>
      </c>
      <c r="H57" s="596" t="s">
        <v>235</v>
      </c>
      <c r="I57" s="596" t="s">
        <v>236</v>
      </c>
      <c r="J57" s="596" t="s">
        <v>241</v>
      </c>
      <c r="K57" s="596" t="s">
        <v>235</v>
      </c>
      <c r="L57" s="596" t="s">
        <v>236</v>
      </c>
      <c r="M57" s="596" t="s">
        <v>241</v>
      </c>
      <c r="N57" s="1146"/>
    </row>
    <row r="58" spans="1:14" ht="20.100000000000001" customHeight="1" thickBot="1">
      <c r="A58" s="1147"/>
      <c r="B58" s="598" t="s">
        <v>238</v>
      </c>
      <c r="C58" s="598" t="s">
        <v>239</v>
      </c>
      <c r="D58" s="598" t="s">
        <v>240</v>
      </c>
      <c r="E58" s="598" t="s">
        <v>238</v>
      </c>
      <c r="F58" s="598" t="s">
        <v>239</v>
      </c>
      <c r="G58" s="598" t="s">
        <v>240</v>
      </c>
      <c r="H58" s="598" t="s">
        <v>238</v>
      </c>
      <c r="I58" s="598" t="s">
        <v>239</v>
      </c>
      <c r="J58" s="598" t="s">
        <v>240</v>
      </c>
      <c r="K58" s="598" t="s">
        <v>238</v>
      </c>
      <c r="L58" s="598" t="s">
        <v>239</v>
      </c>
      <c r="M58" s="598" t="s">
        <v>240</v>
      </c>
      <c r="N58" s="1147"/>
    </row>
    <row r="59" spans="1:14" ht="25.5" customHeight="1">
      <c r="A59" s="602" t="s">
        <v>62</v>
      </c>
      <c r="B59" s="603">
        <v>0</v>
      </c>
      <c r="C59" s="603">
        <v>0</v>
      </c>
      <c r="D59" s="603">
        <v>0</v>
      </c>
      <c r="E59" s="603">
        <v>0</v>
      </c>
      <c r="F59" s="603">
        <v>0</v>
      </c>
      <c r="G59" s="603">
        <v>0</v>
      </c>
      <c r="H59" s="603">
        <v>0</v>
      </c>
      <c r="I59" s="603">
        <v>1</v>
      </c>
      <c r="J59" s="603">
        <v>1</v>
      </c>
      <c r="K59" s="603">
        <f>H59+E59+B59</f>
        <v>0</v>
      </c>
      <c r="L59" s="603">
        <f t="shared" ref="L59:M61" si="5">I59+F59+C59</f>
        <v>1</v>
      </c>
      <c r="M59" s="603">
        <f t="shared" si="5"/>
        <v>1</v>
      </c>
      <c r="N59" s="655" t="s">
        <v>200</v>
      </c>
    </row>
    <row r="60" spans="1:14" ht="31.5" customHeight="1" thickBot="1">
      <c r="A60" s="602" t="s">
        <v>939</v>
      </c>
      <c r="B60" s="603">
        <v>0</v>
      </c>
      <c r="C60" s="603">
        <v>0</v>
      </c>
      <c r="D60" s="603">
        <v>0</v>
      </c>
      <c r="E60" s="603">
        <v>0</v>
      </c>
      <c r="F60" s="603">
        <v>1</v>
      </c>
      <c r="G60" s="603">
        <v>1</v>
      </c>
      <c r="H60" s="603">
        <v>0</v>
      </c>
      <c r="I60" s="603">
        <v>0</v>
      </c>
      <c r="J60" s="603">
        <v>0</v>
      </c>
      <c r="K60" s="603">
        <f>H60+E60+B60</f>
        <v>0</v>
      </c>
      <c r="L60" s="603">
        <f t="shared" si="5"/>
        <v>1</v>
      </c>
      <c r="M60" s="603">
        <f t="shared" si="5"/>
        <v>1</v>
      </c>
      <c r="N60" s="655" t="s">
        <v>940</v>
      </c>
    </row>
    <row r="61" spans="1:14" ht="29.25" customHeight="1" thickBot="1">
      <c r="A61" s="623" t="s">
        <v>78</v>
      </c>
      <c r="B61" s="624">
        <f>SUM(B59:B60)</f>
        <v>0</v>
      </c>
      <c r="C61" s="624">
        <f t="shared" ref="C61:J61" si="6">SUM(C59:C60)</f>
        <v>0</v>
      </c>
      <c r="D61" s="624">
        <f t="shared" si="6"/>
        <v>0</v>
      </c>
      <c r="E61" s="624">
        <f t="shared" si="6"/>
        <v>0</v>
      </c>
      <c r="F61" s="624">
        <f t="shared" si="6"/>
        <v>1</v>
      </c>
      <c r="G61" s="624">
        <f t="shared" si="6"/>
        <v>1</v>
      </c>
      <c r="H61" s="624">
        <f t="shared" si="6"/>
        <v>0</v>
      </c>
      <c r="I61" s="624">
        <f t="shared" si="6"/>
        <v>1</v>
      </c>
      <c r="J61" s="624">
        <f t="shared" si="6"/>
        <v>1</v>
      </c>
      <c r="K61" s="624">
        <f>H61+E61+B61</f>
        <v>0</v>
      </c>
      <c r="L61" s="624">
        <f t="shared" si="5"/>
        <v>2</v>
      </c>
      <c r="M61" s="624">
        <f t="shared" si="5"/>
        <v>2</v>
      </c>
      <c r="N61" s="667" t="s">
        <v>946</v>
      </c>
    </row>
    <row r="62" spans="1:14" ht="20.100000000000001" customHeight="1" thickTop="1"/>
  </sheetData>
  <mergeCells count="35"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  <mergeCell ref="A50:B50"/>
    <mergeCell ref="H5:J5"/>
    <mergeCell ref="K5:M5"/>
    <mergeCell ref="A26:A29"/>
    <mergeCell ref="B26:D26"/>
    <mergeCell ref="E26:G26"/>
    <mergeCell ref="H26:J26"/>
    <mergeCell ref="K26:M26"/>
    <mergeCell ref="N26:N29"/>
    <mergeCell ref="B27:D27"/>
    <mergeCell ref="E27:G27"/>
    <mergeCell ref="H27:J27"/>
    <mergeCell ref="K27:M27"/>
    <mergeCell ref="H56:J56"/>
    <mergeCell ref="K56:M56"/>
    <mergeCell ref="A51:N51"/>
    <mergeCell ref="A52:N52"/>
    <mergeCell ref="A55:A58"/>
    <mergeCell ref="B55:D55"/>
    <mergeCell ref="E55:G55"/>
    <mergeCell ref="H55:J55"/>
    <mergeCell ref="K55:M55"/>
    <mergeCell ref="N55:N58"/>
    <mergeCell ref="B56:D56"/>
    <mergeCell ref="E56:G56"/>
  </mergeCells>
  <printOptions horizontalCentered="1"/>
  <pageMargins left="0.51181102362204722" right="0.51181102362204722" top="1.4960629921259843" bottom="0.74803149606299213" header="0.98425196850393704" footer="0.98425196850393704"/>
  <pageSetup paperSize="9" scale="77" firstPageNumber="161" orientation="landscape" useFirstPageNumber="1" r:id="rId1"/>
  <rowBreaks count="1" manualBreakCount="1">
    <brk id="24" max="1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2"/>
  <sheetViews>
    <sheetView rightToLeft="1" view="pageBreakPreview" zoomScale="84" zoomScaleNormal="75" zoomScaleSheetLayoutView="84" workbookViewId="0">
      <selection activeCell="O10" sqref="O10"/>
    </sheetView>
  </sheetViews>
  <sheetFormatPr defaultRowHeight="20.100000000000001" customHeight="1"/>
  <cols>
    <col min="1" max="1" width="23.28515625" style="678" customWidth="1"/>
    <col min="2" max="2" width="8" style="678" customWidth="1"/>
    <col min="3" max="13" width="9" style="678" customWidth="1"/>
    <col min="14" max="14" width="31.85546875" style="678" customWidth="1"/>
    <col min="15" max="16384" width="9.140625" style="678"/>
  </cols>
  <sheetData>
    <row r="1" spans="1:14" s="591" customFormat="1" ht="27" customHeight="1">
      <c r="A1" s="1158" t="s">
        <v>1228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4" s="591" customFormat="1" ht="38.25" customHeight="1">
      <c r="A2" s="1159" t="s">
        <v>1229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1159"/>
      <c r="N2" s="1159"/>
    </row>
    <row r="3" spans="1:14" s="591" customFormat="1" ht="27" customHeight="1" thickBot="1">
      <c r="A3" s="591" t="s">
        <v>1182</v>
      </c>
      <c r="N3" s="677" t="s">
        <v>1183</v>
      </c>
    </row>
    <row r="4" spans="1:14" ht="23.25" customHeight="1" thickTop="1">
      <c r="A4" s="1160" t="s">
        <v>14</v>
      </c>
      <c r="B4" s="1160" t="s">
        <v>949</v>
      </c>
      <c r="C4" s="1160"/>
      <c r="D4" s="1160"/>
      <c r="E4" s="1160" t="s">
        <v>950</v>
      </c>
      <c r="F4" s="1160"/>
      <c r="G4" s="1160"/>
      <c r="H4" s="1160" t="s">
        <v>951</v>
      </c>
      <c r="I4" s="1160"/>
      <c r="J4" s="1160"/>
      <c r="K4" s="1160" t="s">
        <v>952</v>
      </c>
      <c r="L4" s="1160"/>
      <c r="M4" s="1160"/>
      <c r="N4" s="1145" t="s">
        <v>304</v>
      </c>
    </row>
    <row r="5" spans="1:14" ht="23.25" customHeight="1">
      <c r="A5" s="1157"/>
      <c r="B5" s="1157" t="s">
        <v>865</v>
      </c>
      <c r="C5" s="1157"/>
      <c r="D5" s="1157"/>
      <c r="E5" s="1157" t="s">
        <v>866</v>
      </c>
      <c r="F5" s="1157"/>
      <c r="G5" s="1157"/>
      <c r="H5" s="1157" t="s">
        <v>953</v>
      </c>
      <c r="I5" s="1157"/>
      <c r="J5" s="1157"/>
      <c r="K5" s="1157" t="s">
        <v>954</v>
      </c>
      <c r="L5" s="1157"/>
      <c r="M5" s="1157"/>
      <c r="N5" s="1146"/>
    </row>
    <row r="6" spans="1:14" ht="23.25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46"/>
    </row>
    <row r="7" spans="1:14" ht="24" customHeight="1" thickBot="1">
      <c r="A7" s="1161"/>
      <c r="B7" s="680" t="s">
        <v>238</v>
      </c>
      <c r="C7" s="680" t="s">
        <v>239</v>
      </c>
      <c r="D7" s="680" t="s">
        <v>240</v>
      </c>
      <c r="E7" s="680" t="s">
        <v>238</v>
      </c>
      <c r="F7" s="680" t="s">
        <v>239</v>
      </c>
      <c r="G7" s="680" t="s">
        <v>240</v>
      </c>
      <c r="H7" s="680" t="s">
        <v>238</v>
      </c>
      <c r="I7" s="680" t="s">
        <v>239</v>
      </c>
      <c r="J7" s="680" t="s">
        <v>240</v>
      </c>
      <c r="K7" s="680" t="s">
        <v>238</v>
      </c>
      <c r="L7" s="680" t="s">
        <v>239</v>
      </c>
      <c r="M7" s="680" t="s">
        <v>240</v>
      </c>
      <c r="N7" s="1147"/>
    </row>
    <row r="8" spans="1:14" ht="23.25" customHeight="1" thickTop="1">
      <c r="A8" s="681" t="s">
        <v>16</v>
      </c>
      <c r="B8" s="682">
        <v>0</v>
      </c>
      <c r="C8" s="682">
        <v>0</v>
      </c>
      <c r="D8" s="682">
        <v>0</v>
      </c>
      <c r="E8" s="682">
        <v>7</v>
      </c>
      <c r="F8" s="682">
        <v>14</v>
      </c>
      <c r="G8" s="682">
        <v>21</v>
      </c>
      <c r="H8" s="682">
        <v>3</v>
      </c>
      <c r="I8" s="682">
        <v>1</v>
      </c>
      <c r="J8" s="682">
        <v>4</v>
      </c>
      <c r="K8" s="682">
        <f>H8+E8+B8</f>
        <v>10</v>
      </c>
      <c r="L8" s="682">
        <f t="shared" ref="L8:L21" si="0">I8+F8+C8</f>
        <v>15</v>
      </c>
      <c r="M8" s="682">
        <f>SUM(K8:L8)</f>
        <v>25</v>
      </c>
      <c r="N8" s="683" t="s">
        <v>172</v>
      </c>
    </row>
    <row r="9" spans="1:14" ht="23.25" customHeight="1">
      <c r="A9" s="684" t="s">
        <v>17</v>
      </c>
      <c r="B9" s="685">
        <v>2</v>
      </c>
      <c r="C9" s="685">
        <v>6</v>
      </c>
      <c r="D9" s="682">
        <v>8</v>
      </c>
      <c r="E9" s="685">
        <v>2</v>
      </c>
      <c r="F9" s="685">
        <v>2</v>
      </c>
      <c r="G9" s="682">
        <v>4</v>
      </c>
      <c r="H9" s="685">
        <v>0</v>
      </c>
      <c r="I9" s="685">
        <v>0</v>
      </c>
      <c r="J9" s="682">
        <v>0</v>
      </c>
      <c r="K9" s="685">
        <f t="shared" ref="K9:K21" si="1">H9+E9+B9</f>
        <v>4</v>
      </c>
      <c r="L9" s="685">
        <f t="shared" si="0"/>
        <v>8</v>
      </c>
      <c r="M9" s="685">
        <f t="shared" ref="M9:M21" si="2">SUM(K9:L9)</f>
        <v>12</v>
      </c>
      <c r="N9" s="686" t="s">
        <v>144</v>
      </c>
    </row>
    <row r="10" spans="1:14" ht="23.25" customHeight="1">
      <c r="A10" s="684" t="s">
        <v>18</v>
      </c>
      <c r="B10" s="685">
        <v>0</v>
      </c>
      <c r="C10" s="685">
        <v>0</v>
      </c>
      <c r="D10" s="682">
        <v>0</v>
      </c>
      <c r="E10" s="685">
        <v>14</v>
      </c>
      <c r="F10" s="685">
        <v>17</v>
      </c>
      <c r="G10" s="682">
        <v>31</v>
      </c>
      <c r="H10" s="685">
        <v>0</v>
      </c>
      <c r="I10" s="685">
        <v>0</v>
      </c>
      <c r="J10" s="682">
        <v>0</v>
      </c>
      <c r="K10" s="685">
        <f t="shared" si="1"/>
        <v>14</v>
      </c>
      <c r="L10" s="685">
        <f t="shared" si="0"/>
        <v>17</v>
      </c>
      <c r="M10" s="685">
        <f t="shared" si="2"/>
        <v>31</v>
      </c>
      <c r="N10" s="686" t="s">
        <v>145</v>
      </c>
    </row>
    <row r="11" spans="1:14" ht="23.25" customHeight="1">
      <c r="A11" s="684" t="s">
        <v>20</v>
      </c>
      <c r="B11" s="685">
        <v>0</v>
      </c>
      <c r="C11" s="685">
        <v>0</v>
      </c>
      <c r="D11" s="682">
        <v>0</v>
      </c>
      <c r="E11" s="685">
        <v>23</v>
      </c>
      <c r="F11" s="685">
        <v>26</v>
      </c>
      <c r="G11" s="682">
        <v>49</v>
      </c>
      <c r="H11" s="685">
        <v>3</v>
      </c>
      <c r="I11" s="685">
        <v>3</v>
      </c>
      <c r="J11" s="682">
        <v>6</v>
      </c>
      <c r="K11" s="685">
        <f t="shared" si="1"/>
        <v>26</v>
      </c>
      <c r="L11" s="685">
        <f t="shared" si="0"/>
        <v>29</v>
      </c>
      <c r="M11" s="685">
        <f t="shared" si="2"/>
        <v>55</v>
      </c>
      <c r="N11" s="686" t="s">
        <v>147</v>
      </c>
    </row>
    <row r="12" spans="1:14" ht="23.25" customHeight="1">
      <c r="A12" s="684" t="s">
        <v>23</v>
      </c>
      <c r="B12" s="685">
        <v>0</v>
      </c>
      <c r="C12" s="685">
        <v>0</v>
      </c>
      <c r="D12" s="682">
        <v>0</v>
      </c>
      <c r="E12" s="685">
        <v>35</v>
      </c>
      <c r="F12" s="685">
        <v>73</v>
      </c>
      <c r="G12" s="682">
        <v>108</v>
      </c>
      <c r="H12" s="685">
        <v>19</v>
      </c>
      <c r="I12" s="685">
        <v>32</v>
      </c>
      <c r="J12" s="682">
        <v>51</v>
      </c>
      <c r="K12" s="685">
        <f t="shared" si="1"/>
        <v>54</v>
      </c>
      <c r="L12" s="685">
        <f t="shared" si="0"/>
        <v>105</v>
      </c>
      <c r="M12" s="685">
        <f t="shared" si="2"/>
        <v>159</v>
      </c>
      <c r="N12" s="686" t="s">
        <v>955</v>
      </c>
    </row>
    <row r="13" spans="1:14" ht="23.25" customHeight="1">
      <c r="A13" s="684" t="s">
        <v>24</v>
      </c>
      <c r="B13" s="685">
        <v>28</v>
      </c>
      <c r="C13" s="685">
        <v>28</v>
      </c>
      <c r="D13" s="682">
        <v>56</v>
      </c>
      <c r="E13" s="685">
        <v>26</v>
      </c>
      <c r="F13" s="685">
        <v>13</v>
      </c>
      <c r="G13" s="682">
        <v>39</v>
      </c>
      <c r="H13" s="685">
        <v>10</v>
      </c>
      <c r="I13" s="685">
        <v>5</v>
      </c>
      <c r="J13" s="682">
        <v>15</v>
      </c>
      <c r="K13" s="685">
        <f t="shared" si="1"/>
        <v>64</v>
      </c>
      <c r="L13" s="685">
        <f t="shared" si="0"/>
        <v>46</v>
      </c>
      <c r="M13" s="685">
        <f t="shared" si="2"/>
        <v>110</v>
      </c>
      <c r="N13" s="686" t="s">
        <v>153</v>
      </c>
    </row>
    <row r="14" spans="1:14" ht="23.25" customHeight="1">
      <c r="A14" s="684" t="s">
        <v>289</v>
      </c>
      <c r="B14" s="685">
        <v>8</v>
      </c>
      <c r="C14" s="685">
        <v>0</v>
      </c>
      <c r="D14" s="682">
        <v>8</v>
      </c>
      <c r="E14" s="685">
        <v>7</v>
      </c>
      <c r="F14" s="685">
        <v>6</v>
      </c>
      <c r="G14" s="682">
        <v>13</v>
      </c>
      <c r="H14" s="685">
        <v>5</v>
      </c>
      <c r="I14" s="685">
        <v>4</v>
      </c>
      <c r="J14" s="682">
        <v>9</v>
      </c>
      <c r="K14" s="685">
        <f t="shared" si="1"/>
        <v>20</v>
      </c>
      <c r="L14" s="685">
        <f t="shared" si="0"/>
        <v>10</v>
      </c>
      <c r="M14" s="685">
        <f t="shared" si="2"/>
        <v>30</v>
      </c>
      <c r="N14" s="687" t="s">
        <v>956</v>
      </c>
    </row>
    <row r="15" spans="1:14" ht="23.25" customHeight="1">
      <c r="A15" s="684" t="s">
        <v>80</v>
      </c>
      <c r="B15" s="685">
        <v>0</v>
      </c>
      <c r="C15" s="685">
        <v>0</v>
      </c>
      <c r="D15" s="682">
        <v>0</v>
      </c>
      <c r="E15" s="685">
        <v>58</v>
      </c>
      <c r="F15" s="685">
        <v>73</v>
      </c>
      <c r="G15" s="682">
        <v>131</v>
      </c>
      <c r="H15" s="685">
        <v>30</v>
      </c>
      <c r="I15" s="685">
        <v>19</v>
      </c>
      <c r="J15" s="682">
        <v>49</v>
      </c>
      <c r="K15" s="685">
        <f t="shared" si="1"/>
        <v>88</v>
      </c>
      <c r="L15" s="685">
        <f t="shared" si="0"/>
        <v>92</v>
      </c>
      <c r="M15" s="685">
        <f t="shared" si="2"/>
        <v>180</v>
      </c>
      <c r="N15" s="686" t="s">
        <v>173</v>
      </c>
    </row>
    <row r="16" spans="1:14" ht="23.25" customHeight="1">
      <c r="A16" s="684" t="s">
        <v>4</v>
      </c>
      <c r="B16" s="685">
        <v>0</v>
      </c>
      <c r="C16" s="685">
        <v>0</v>
      </c>
      <c r="D16" s="682">
        <v>0</v>
      </c>
      <c r="E16" s="685">
        <v>62</v>
      </c>
      <c r="F16" s="685">
        <v>51</v>
      </c>
      <c r="G16" s="682">
        <v>113</v>
      </c>
      <c r="H16" s="685">
        <v>16</v>
      </c>
      <c r="I16" s="685">
        <v>6</v>
      </c>
      <c r="J16" s="682">
        <v>22</v>
      </c>
      <c r="K16" s="685">
        <f t="shared" si="1"/>
        <v>78</v>
      </c>
      <c r="L16" s="685">
        <f t="shared" si="0"/>
        <v>57</v>
      </c>
      <c r="M16" s="685">
        <f t="shared" si="2"/>
        <v>135</v>
      </c>
      <c r="N16" s="686" t="s">
        <v>957</v>
      </c>
    </row>
    <row r="17" spans="1:14" ht="23.25" customHeight="1">
      <c r="A17" s="684" t="s">
        <v>25</v>
      </c>
      <c r="B17" s="685">
        <v>0</v>
      </c>
      <c r="C17" s="685">
        <v>0</v>
      </c>
      <c r="D17" s="682">
        <v>0</v>
      </c>
      <c r="E17" s="685">
        <v>33</v>
      </c>
      <c r="F17" s="685">
        <v>35</v>
      </c>
      <c r="G17" s="682">
        <v>68</v>
      </c>
      <c r="H17" s="685">
        <v>18</v>
      </c>
      <c r="I17" s="685">
        <v>13</v>
      </c>
      <c r="J17" s="682">
        <v>31</v>
      </c>
      <c r="K17" s="685">
        <f t="shared" si="1"/>
        <v>51</v>
      </c>
      <c r="L17" s="685">
        <f t="shared" si="0"/>
        <v>48</v>
      </c>
      <c r="M17" s="685">
        <f t="shared" si="2"/>
        <v>99</v>
      </c>
      <c r="N17" s="686" t="s">
        <v>930</v>
      </c>
    </row>
    <row r="18" spans="1:14" ht="23.25" customHeight="1">
      <c r="A18" s="684" t="s">
        <v>28</v>
      </c>
      <c r="B18" s="685">
        <v>0</v>
      </c>
      <c r="C18" s="685">
        <v>0</v>
      </c>
      <c r="D18" s="682">
        <v>0</v>
      </c>
      <c r="E18" s="685">
        <v>21</v>
      </c>
      <c r="F18" s="685">
        <v>9</v>
      </c>
      <c r="G18" s="682">
        <v>30</v>
      </c>
      <c r="H18" s="685">
        <v>0</v>
      </c>
      <c r="I18" s="685">
        <v>0</v>
      </c>
      <c r="J18" s="682">
        <v>0</v>
      </c>
      <c r="K18" s="685">
        <f t="shared" si="1"/>
        <v>21</v>
      </c>
      <c r="L18" s="685">
        <f t="shared" si="0"/>
        <v>9</v>
      </c>
      <c r="M18" s="685">
        <f t="shared" si="2"/>
        <v>30</v>
      </c>
      <c r="N18" s="686" t="s">
        <v>157</v>
      </c>
    </row>
    <row r="19" spans="1:14" ht="23.25" customHeight="1">
      <c r="A19" s="688" t="s">
        <v>63</v>
      </c>
      <c r="B19" s="685">
        <v>0</v>
      </c>
      <c r="C19" s="685">
        <v>0</v>
      </c>
      <c r="D19" s="682">
        <v>0</v>
      </c>
      <c r="E19" s="685">
        <v>5</v>
      </c>
      <c r="F19" s="685">
        <v>9</v>
      </c>
      <c r="G19" s="682">
        <v>14</v>
      </c>
      <c r="H19" s="685">
        <v>1</v>
      </c>
      <c r="I19" s="685">
        <v>0</v>
      </c>
      <c r="J19" s="682">
        <v>1</v>
      </c>
      <c r="K19" s="685">
        <f t="shared" si="1"/>
        <v>6</v>
      </c>
      <c r="L19" s="685">
        <f t="shared" si="0"/>
        <v>9</v>
      </c>
      <c r="M19" s="685">
        <f t="shared" si="2"/>
        <v>15</v>
      </c>
      <c r="N19" s="689" t="s">
        <v>958</v>
      </c>
    </row>
    <row r="20" spans="1:14" ht="23.25" customHeight="1" thickBot="1">
      <c r="A20" s="688" t="s">
        <v>277</v>
      </c>
      <c r="B20" s="690">
        <v>0</v>
      </c>
      <c r="C20" s="690">
        <v>0</v>
      </c>
      <c r="D20" s="691">
        <v>0</v>
      </c>
      <c r="E20" s="690">
        <v>8</v>
      </c>
      <c r="F20" s="690">
        <v>4</v>
      </c>
      <c r="G20" s="691">
        <v>12</v>
      </c>
      <c r="H20" s="690">
        <v>4</v>
      </c>
      <c r="I20" s="690">
        <v>1</v>
      </c>
      <c r="J20" s="691">
        <v>5</v>
      </c>
      <c r="K20" s="690">
        <f t="shared" si="1"/>
        <v>12</v>
      </c>
      <c r="L20" s="690">
        <f t="shared" si="0"/>
        <v>5</v>
      </c>
      <c r="M20" s="690">
        <f t="shared" si="2"/>
        <v>17</v>
      </c>
      <c r="N20" s="689" t="s">
        <v>959</v>
      </c>
    </row>
    <row r="21" spans="1:14" ht="29.25" customHeight="1" thickBot="1">
      <c r="A21" s="692" t="s">
        <v>78</v>
      </c>
      <c r="B21" s="693">
        <f t="shared" ref="B21:J21" si="3">SUM(B8:B20)</f>
        <v>38</v>
      </c>
      <c r="C21" s="693">
        <f t="shared" si="3"/>
        <v>34</v>
      </c>
      <c r="D21" s="693">
        <f t="shared" si="3"/>
        <v>72</v>
      </c>
      <c r="E21" s="693">
        <f t="shared" si="3"/>
        <v>301</v>
      </c>
      <c r="F21" s="693">
        <f t="shared" si="3"/>
        <v>332</v>
      </c>
      <c r="G21" s="693">
        <f t="shared" si="3"/>
        <v>633</v>
      </c>
      <c r="H21" s="693">
        <f t="shared" si="3"/>
        <v>109</v>
      </c>
      <c r="I21" s="693">
        <f t="shared" si="3"/>
        <v>84</v>
      </c>
      <c r="J21" s="693">
        <f t="shared" si="3"/>
        <v>193</v>
      </c>
      <c r="K21" s="693">
        <f t="shared" si="1"/>
        <v>448</v>
      </c>
      <c r="L21" s="693">
        <f t="shared" si="0"/>
        <v>450</v>
      </c>
      <c r="M21" s="693">
        <f t="shared" si="2"/>
        <v>898</v>
      </c>
      <c r="N21" s="694" t="s">
        <v>946</v>
      </c>
    </row>
    <row r="22" spans="1:14" ht="20.100000000000001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2"/>
  <sheetViews>
    <sheetView rightToLeft="1" view="pageBreakPreview" zoomScale="80" zoomScaleNormal="75" zoomScaleSheetLayoutView="80" workbookViewId="0">
      <selection activeCell="N9" sqref="N9"/>
    </sheetView>
  </sheetViews>
  <sheetFormatPr defaultRowHeight="12.75"/>
  <cols>
    <col min="1" max="1" width="32" style="703" customWidth="1"/>
    <col min="2" max="2" width="6.5703125" style="703" customWidth="1"/>
    <col min="3" max="3" width="6.28515625" style="703" customWidth="1"/>
    <col min="4" max="4" width="6.7109375" style="703" customWidth="1"/>
    <col min="5" max="5" width="6.85546875" style="703" customWidth="1"/>
    <col min="6" max="13" width="7.5703125" style="703" customWidth="1"/>
    <col min="14" max="14" width="44" style="703" customWidth="1"/>
    <col min="15" max="253" width="9.140625" style="703"/>
    <col min="254" max="254" width="35.28515625" style="703" customWidth="1"/>
    <col min="255" max="266" width="9.5703125" style="703" customWidth="1"/>
    <col min="267" max="509" width="9.140625" style="703"/>
    <col min="510" max="510" width="35.28515625" style="703" customWidth="1"/>
    <col min="511" max="522" width="9.5703125" style="703" customWidth="1"/>
    <col min="523" max="765" width="9.140625" style="703"/>
    <col min="766" max="766" width="35.28515625" style="703" customWidth="1"/>
    <col min="767" max="778" width="9.5703125" style="703" customWidth="1"/>
    <col min="779" max="1021" width="9.140625" style="703"/>
    <col min="1022" max="1022" width="35.28515625" style="703" customWidth="1"/>
    <col min="1023" max="1034" width="9.5703125" style="703" customWidth="1"/>
    <col min="1035" max="1277" width="9.140625" style="703"/>
    <col min="1278" max="1278" width="35.28515625" style="703" customWidth="1"/>
    <col min="1279" max="1290" width="9.5703125" style="703" customWidth="1"/>
    <col min="1291" max="1533" width="9.140625" style="703"/>
    <col min="1534" max="1534" width="35.28515625" style="703" customWidth="1"/>
    <col min="1535" max="1546" width="9.5703125" style="703" customWidth="1"/>
    <col min="1547" max="1789" width="9.140625" style="703"/>
    <col min="1790" max="1790" width="35.28515625" style="703" customWidth="1"/>
    <col min="1791" max="1802" width="9.5703125" style="703" customWidth="1"/>
    <col min="1803" max="2045" width="9.140625" style="703"/>
    <col min="2046" max="2046" width="35.28515625" style="703" customWidth="1"/>
    <col min="2047" max="2058" width="9.5703125" style="703" customWidth="1"/>
    <col min="2059" max="2301" width="9.140625" style="703"/>
    <col min="2302" max="2302" width="35.28515625" style="703" customWidth="1"/>
    <col min="2303" max="2314" width="9.5703125" style="703" customWidth="1"/>
    <col min="2315" max="2557" width="9.140625" style="703"/>
    <col min="2558" max="2558" width="35.28515625" style="703" customWidth="1"/>
    <col min="2559" max="2570" width="9.5703125" style="703" customWidth="1"/>
    <col min="2571" max="2813" width="9.140625" style="703"/>
    <col min="2814" max="2814" width="35.28515625" style="703" customWidth="1"/>
    <col min="2815" max="2826" width="9.5703125" style="703" customWidth="1"/>
    <col min="2827" max="3069" width="9.140625" style="703"/>
    <col min="3070" max="3070" width="35.28515625" style="703" customWidth="1"/>
    <col min="3071" max="3082" width="9.5703125" style="703" customWidth="1"/>
    <col min="3083" max="3325" width="9.140625" style="703"/>
    <col min="3326" max="3326" width="35.28515625" style="703" customWidth="1"/>
    <col min="3327" max="3338" width="9.5703125" style="703" customWidth="1"/>
    <col min="3339" max="3581" width="9.140625" style="703"/>
    <col min="3582" max="3582" width="35.28515625" style="703" customWidth="1"/>
    <col min="3583" max="3594" width="9.5703125" style="703" customWidth="1"/>
    <col min="3595" max="3837" width="9.140625" style="703"/>
    <col min="3838" max="3838" width="35.28515625" style="703" customWidth="1"/>
    <col min="3839" max="3850" width="9.5703125" style="703" customWidth="1"/>
    <col min="3851" max="4093" width="9.140625" style="703"/>
    <col min="4094" max="4094" width="35.28515625" style="703" customWidth="1"/>
    <col min="4095" max="4106" width="9.5703125" style="703" customWidth="1"/>
    <col min="4107" max="4349" width="9.140625" style="703"/>
    <col min="4350" max="4350" width="35.28515625" style="703" customWidth="1"/>
    <col min="4351" max="4362" width="9.5703125" style="703" customWidth="1"/>
    <col min="4363" max="4605" width="9.140625" style="703"/>
    <col min="4606" max="4606" width="35.28515625" style="703" customWidth="1"/>
    <col min="4607" max="4618" width="9.5703125" style="703" customWidth="1"/>
    <col min="4619" max="4861" width="9.140625" style="703"/>
    <col min="4862" max="4862" width="35.28515625" style="703" customWidth="1"/>
    <col min="4863" max="4874" width="9.5703125" style="703" customWidth="1"/>
    <col min="4875" max="5117" width="9.140625" style="703"/>
    <col min="5118" max="5118" width="35.28515625" style="703" customWidth="1"/>
    <col min="5119" max="5130" width="9.5703125" style="703" customWidth="1"/>
    <col min="5131" max="5373" width="9.140625" style="703"/>
    <col min="5374" max="5374" width="35.28515625" style="703" customWidth="1"/>
    <col min="5375" max="5386" width="9.5703125" style="703" customWidth="1"/>
    <col min="5387" max="5629" width="9.140625" style="703"/>
    <col min="5630" max="5630" width="35.28515625" style="703" customWidth="1"/>
    <col min="5631" max="5642" width="9.5703125" style="703" customWidth="1"/>
    <col min="5643" max="5885" width="9.140625" style="703"/>
    <col min="5886" max="5886" width="35.28515625" style="703" customWidth="1"/>
    <col min="5887" max="5898" width="9.5703125" style="703" customWidth="1"/>
    <col min="5899" max="6141" width="9.140625" style="703"/>
    <col min="6142" max="6142" width="35.28515625" style="703" customWidth="1"/>
    <col min="6143" max="6154" width="9.5703125" style="703" customWidth="1"/>
    <col min="6155" max="6397" width="9.140625" style="703"/>
    <col min="6398" max="6398" width="35.28515625" style="703" customWidth="1"/>
    <col min="6399" max="6410" width="9.5703125" style="703" customWidth="1"/>
    <col min="6411" max="6653" width="9.140625" style="703"/>
    <col min="6654" max="6654" width="35.28515625" style="703" customWidth="1"/>
    <col min="6655" max="6666" width="9.5703125" style="703" customWidth="1"/>
    <col min="6667" max="6909" width="9.140625" style="703"/>
    <col min="6910" max="6910" width="35.28515625" style="703" customWidth="1"/>
    <col min="6911" max="6922" width="9.5703125" style="703" customWidth="1"/>
    <col min="6923" max="7165" width="9.140625" style="703"/>
    <col min="7166" max="7166" width="35.28515625" style="703" customWidth="1"/>
    <col min="7167" max="7178" width="9.5703125" style="703" customWidth="1"/>
    <col min="7179" max="7421" width="9.140625" style="703"/>
    <col min="7422" max="7422" width="35.28515625" style="703" customWidth="1"/>
    <col min="7423" max="7434" width="9.5703125" style="703" customWidth="1"/>
    <col min="7435" max="7677" width="9.140625" style="703"/>
    <col min="7678" max="7678" width="35.28515625" style="703" customWidth="1"/>
    <col min="7679" max="7690" width="9.5703125" style="703" customWidth="1"/>
    <col min="7691" max="7933" width="9.140625" style="703"/>
    <col min="7934" max="7934" width="35.28515625" style="703" customWidth="1"/>
    <col min="7935" max="7946" width="9.5703125" style="703" customWidth="1"/>
    <col min="7947" max="8189" width="9.140625" style="703"/>
    <col min="8190" max="8190" width="35.28515625" style="703" customWidth="1"/>
    <col min="8191" max="8202" width="9.5703125" style="703" customWidth="1"/>
    <col min="8203" max="8445" width="9.140625" style="703"/>
    <col min="8446" max="8446" width="35.28515625" style="703" customWidth="1"/>
    <col min="8447" max="8458" width="9.5703125" style="703" customWidth="1"/>
    <col min="8459" max="8701" width="9.140625" style="703"/>
    <col min="8702" max="8702" width="35.28515625" style="703" customWidth="1"/>
    <col min="8703" max="8714" width="9.5703125" style="703" customWidth="1"/>
    <col min="8715" max="8957" width="9.140625" style="703"/>
    <col min="8958" max="8958" width="35.28515625" style="703" customWidth="1"/>
    <col min="8959" max="8970" width="9.5703125" style="703" customWidth="1"/>
    <col min="8971" max="9213" width="9.140625" style="703"/>
    <col min="9214" max="9214" width="35.28515625" style="703" customWidth="1"/>
    <col min="9215" max="9226" width="9.5703125" style="703" customWidth="1"/>
    <col min="9227" max="9469" width="9.140625" style="703"/>
    <col min="9470" max="9470" width="35.28515625" style="703" customWidth="1"/>
    <col min="9471" max="9482" width="9.5703125" style="703" customWidth="1"/>
    <col min="9483" max="9725" width="9.140625" style="703"/>
    <col min="9726" max="9726" width="35.28515625" style="703" customWidth="1"/>
    <col min="9727" max="9738" width="9.5703125" style="703" customWidth="1"/>
    <col min="9739" max="9981" width="9.140625" style="703"/>
    <col min="9982" max="9982" width="35.28515625" style="703" customWidth="1"/>
    <col min="9983" max="9994" width="9.5703125" style="703" customWidth="1"/>
    <col min="9995" max="10237" width="9.140625" style="703"/>
    <col min="10238" max="10238" width="35.28515625" style="703" customWidth="1"/>
    <col min="10239" max="10250" width="9.5703125" style="703" customWidth="1"/>
    <col min="10251" max="10493" width="9.140625" style="703"/>
    <col min="10494" max="10494" width="35.28515625" style="703" customWidth="1"/>
    <col min="10495" max="10506" width="9.5703125" style="703" customWidth="1"/>
    <col min="10507" max="10749" width="9.140625" style="703"/>
    <col min="10750" max="10750" width="35.28515625" style="703" customWidth="1"/>
    <col min="10751" max="10762" width="9.5703125" style="703" customWidth="1"/>
    <col min="10763" max="11005" width="9.140625" style="703"/>
    <col min="11006" max="11006" width="35.28515625" style="703" customWidth="1"/>
    <col min="11007" max="11018" width="9.5703125" style="703" customWidth="1"/>
    <col min="11019" max="11261" width="9.140625" style="703"/>
    <col min="11262" max="11262" width="35.28515625" style="703" customWidth="1"/>
    <col min="11263" max="11274" width="9.5703125" style="703" customWidth="1"/>
    <col min="11275" max="11517" width="9.140625" style="703"/>
    <col min="11518" max="11518" width="35.28515625" style="703" customWidth="1"/>
    <col min="11519" max="11530" width="9.5703125" style="703" customWidth="1"/>
    <col min="11531" max="11773" width="9.140625" style="703"/>
    <col min="11774" max="11774" width="35.28515625" style="703" customWidth="1"/>
    <col min="11775" max="11786" width="9.5703125" style="703" customWidth="1"/>
    <col min="11787" max="12029" width="9.140625" style="703"/>
    <col min="12030" max="12030" width="35.28515625" style="703" customWidth="1"/>
    <col min="12031" max="12042" width="9.5703125" style="703" customWidth="1"/>
    <col min="12043" max="12285" width="9.140625" style="703"/>
    <col min="12286" max="12286" width="35.28515625" style="703" customWidth="1"/>
    <col min="12287" max="12298" width="9.5703125" style="703" customWidth="1"/>
    <col min="12299" max="12541" width="9.140625" style="703"/>
    <col min="12542" max="12542" width="35.28515625" style="703" customWidth="1"/>
    <col min="12543" max="12554" width="9.5703125" style="703" customWidth="1"/>
    <col min="12555" max="12797" width="9.140625" style="703"/>
    <col min="12798" max="12798" width="35.28515625" style="703" customWidth="1"/>
    <col min="12799" max="12810" width="9.5703125" style="703" customWidth="1"/>
    <col min="12811" max="13053" width="9.140625" style="703"/>
    <col min="13054" max="13054" width="35.28515625" style="703" customWidth="1"/>
    <col min="13055" max="13066" width="9.5703125" style="703" customWidth="1"/>
    <col min="13067" max="13309" width="9.140625" style="703"/>
    <col min="13310" max="13310" width="35.28515625" style="703" customWidth="1"/>
    <col min="13311" max="13322" width="9.5703125" style="703" customWidth="1"/>
    <col min="13323" max="13565" width="9.140625" style="703"/>
    <col min="13566" max="13566" width="35.28515625" style="703" customWidth="1"/>
    <col min="13567" max="13578" width="9.5703125" style="703" customWidth="1"/>
    <col min="13579" max="13821" width="9.140625" style="703"/>
    <col min="13822" max="13822" width="35.28515625" style="703" customWidth="1"/>
    <col min="13823" max="13834" width="9.5703125" style="703" customWidth="1"/>
    <col min="13835" max="14077" width="9.140625" style="703"/>
    <col min="14078" max="14078" width="35.28515625" style="703" customWidth="1"/>
    <col min="14079" max="14090" width="9.5703125" style="703" customWidth="1"/>
    <col min="14091" max="14333" width="9.140625" style="703"/>
    <col min="14334" max="14334" width="35.28515625" style="703" customWidth="1"/>
    <col min="14335" max="14346" width="9.5703125" style="703" customWidth="1"/>
    <col min="14347" max="14589" width="9.140625" style="703"/>
    <col min="14590" max="14590" width="35.28515625" style="703" customWidth="1"/>
    <col min="14591" max="14602" width="9.5703125" style="703" customWidth="1"/>
    <col min="14603" max="14845" width="9.140625" style="703"/>
    <col min="14846" max="14846" width="35.28515625" style="703" customWidth="1"/>
    <col min="14847" max="14858" width="9.5703125" style="703" customWidth="1"/>
    <col min="14859" max="15101" width="9.140625" style="703"/>
    <col min="15102" max="15102" width="35.28515625" style="703" customWidth="1"/>
    <col min="15103" max="15114" width="9.5703125" style="703" customWidth="1"/>
    <col min="15115" max="15357" width="9.140625" style="703"/>
    <col min="15358" max="15358" width="35.28515625" style="703" customWidth="1"/>
    <col min="15359" max="15370" width="9.5703125" style="703" customWidth="1"/>
    <col min="15371" max="15613" width="9.140625" style="703"/>
    <col min="15614" max="15614" width="35.28515625" style="703" customWidth="1"/>
    <col min="15615" max="15626" width="9.5703125" style="703" customWidth="1"/>
    <col min="15627" max="15869" width="9.140625" style="703"/>
    <col min="15870" max="15870" width="35.28515625" style="703" customWidth="1"/>
    <col min="15871" max="15882" width="9.5703125" style="703" customWidth="1"/>
    <col min="15883" max="16125" width="9.140625" style="703"/>
    <col min="16126" max="16126" width="35.28515625" style="703" customWidth="1"/>
    <col min="16127" max="16138" width="9.5703125" style="703" customWidth="1"/>
    <col min="16139" max="16384" width="9.140625" style="703"/>
  </cols>
  <sheetData>
    <row r="1" spans="1:15" s="696" customFormat="1" ht="19.5" customHeight="1">
      <c r="A1" s="1162" t="s">
        <v>960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695"/>
    </row>
    <row r="2" spans="1:15" s="696" customFormat="1" ht="33.75" customHeight="1">
      <c r="A2" s="1163" t="s">
        <v>961</v>
      </c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3"/>
      <c r="M2" s="1163"/>
      <c r="N2" s="1163"/>
      <c r="O2" s="697"/>
    </row>
    <row r="3" spans="1:15" s="696" customFormat="1" ht="18.75" customHeight="1" thickBot="1">
      <c r="A3" s="698" t="s">
        <v>1184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6" t="s">
        <v>1185</v>
      </c>
    </row>
    <row r="4" spans="1:15" s="696" customFormat="1" ht="20.25" customHeight="1" thickTop="1">
      <c r="A4" s="1145" t="s">
        <v>15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165</v>
      </c>
    </row>
    <row r="5" spans="1:15" s="696" customFormat="1" ht="16.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5" s="699" customFormat="1" ht="20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5" s="699" customFormat="1" ht="22.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5" ht="31.5" customHeight="1" thickTop="1">
      <c r="A8" s="700" t="s">
        <v>962</v>
      </c>
      <c r="B8" s="701">
        <v>3</v>
      </c>
      <c r="C8" s="701">
        <v>7</v>
      </c>
      <c r="D8" s="701">
        <v>10</v>
      </c>
      <c r="E8" s="701">
        <v>19</v>
      </c>
      <c r="F8" s="701">
        <v>19</v>
      </c>
      <c r="G8" s="701">
        <v>38</v>
      </c>
      <c r="H8" s="701">
        <v>6</v>
      </c>
      <c r="I8" s="701">
        <v>5</v>
      </c>
      <c r="J8" s="701">
        <v>11</v>
      </c>
      <c r="K8" s="701">
        <f>H8+E8+B8</f>
        <v>28</v>
      </c>
      <c r="L8" s="701">
        <f>I8+F8+C8</f>
        <v>31</v>
      </c>
      <c r="M8" s="701">
        <f>SUM(K8:L8)</f>
        <v>59</v>
      </c>
      <c r="N8" s="702" t="s">
        <v>963</v>
      </c>
    </row>
    <row r="9" spans="1:15" ht="18.75" customHeight="1">
      <c r="A9" s="684" t="s">
        <v>641</v>
      </c>
      <c r="B9" s="704">
        <v>0</v>
      </c>
      <c r="C9" s="704">
        <v>0</v>
      </c>
      <c r="D9" s="704">
        <v>0</v>
      </c>
      <c r="E9" s="704">
        <v>4</v>
      </c>
      <c r="F9" s="704">
        <v>9</v>
      </c>
      <c r="G9" s="704">
        <v>13</v>
      </c>
      <c r="H9" s="704">
        <v>2</v>
      </c>
      <c r="I9" s="704">
        <v>1</v>
      </c>
      <c r="J9" s="704">
        <v>3</v>
      </c>
      <c r="K9" s="704">
        <f t="shared" ref="K9:L24" si="0">H9+E9+B9</f>
        <v>6</v>
      </c>
      <c r="L9" s="704">
        <f t="shared" si="0"/>
        <v>10</v>
      </c>
      <c r="M9" s="704">
        <f t="shared" ref="M9:M24" si="1">SUM(K9:L9)</f>
        <v>16</v>
      </c>
      <c r="N9" s="705" t="s">
        <v>176</v>
      </c>
    </row>
    <row r="10" spans="1:15" ht="21" customHeight="1">
      <c r="A10" s="684" t="s">
        <v>964</v>
      </c>
      <c r="B10" s="704">
        <v>0</v>
      </c>
      <c r="C10" s="704">
        <v>0</v>
      </c>
      <c r="D10" s="704">
        <v>0</v>
      </c>
      <c r="E10" s="704">
        <v>15</v>
      </c>
      <c r="F10" s="704">
        <v>1</v>
      </c>
      <c r="G10" s="704">
        <v>16</v>
      </c>
      <c r="H10" s="704">
        <v>5</v>
      </c>
      <c r="I10" s="704">
        <v>0</v>
      </c>
      <c r="J10" s="704">
        <v>5</v>
      </c>
      <c r="K10" s="704">
        <f t="shared" si="0"/>
        <v>20</v>
      </c>
      <c r="L10" s="704">
        <f t="shared" si="0"/>
        <v>1</v>
      </c>
      <c r="M10" s="704">
        <f t="shared" si="1"/>
        <v>21</v>
      </c>
      <c r="N10" s="705" t="s">
        <v>177</v>
      </c>
    </row>
    <row r="11" spans="1:15" ht="21" customHeight="1">
      <c r="A11" s="684" t="s">
        <v>965</v>
      </c>
      <c r="B11" s="704">
        <v>5</v>
      </c>
      <c r="C11" s="704">
        <v>0</v>
      </c>
      <c r="D11" s="704">
        <v>5</v>
      </c>
      <c r="E11" s="704">
        <v>14</v>
      </c>
      <c r="F11" s="704">
        <v>5</v>
      </c>
      <c r="G11" s="704">
        <v>19</v>
      </c>
      <c r="H11" s="704">
        <v>7</v>
      </c>
      <c r="I11" s="704">
        <v>2</v>
      </c>
      <c r="J11" s="704">
        <v>9</v>
      </c>
      <c r="K11" s="704">
        <f t="shared" si="0"/>
        <v>26</v>
      </c>
      <c r="L11" s="704">
        <f t="shared" si="0"/>
        <v>7</v>
      </c>
      <c r="M11" s="704">
        <f t="shared" si="1"/>
        <v>33</v>
      </c>
      <c r="N11" s="705" t="s">
        <v>495</v>
      </c>
    </row>
    <row r="12" spans="1:15" ht="19.5" customHeight="1">
      <c r="A12" s="686" t="s">
        <v>69</v>
      </c>
      <c r="B12" s="704">
        <v>0</v>
      </c>
      <c r="C12" s="704">
        <v>0</v>
      </c>
      <c r="D12" s="704">
        <v>0</v>
      </c>
      <c r="E12" s="704">
        <v>11</v>
      </c>
      <c r="F12" s="704">
        <v>25</v>
      </c>
      <c r="G12" s="704">
        <v>36</v>
      </c>
      <c r="H12" s="704">
        <v>0</v>
      </c>
      <c r="I12" s="704">
        <v>0</v>
      </c>
      <c r="J12" s="704">
        <v>0</v>
      </c>
      <c r="K12" s="704">
        <f t="shared" si="0"/>
        <v>11</v>
      </c>
      <c r="L12" s="704">
        <f t="shared" si="0"/>
        <v>25</v>
      </c>
      <c r="M12" s="704">
        <f t="shared" si="1"/>
        <v>36</v>
      </c>
      <c r="N12" s="706" t="s">
        <v>966</v>
      </c>
    </row>
    <row r="13" spans="1:15" ht="30" customHeight="1">
      <c r="A13" s="684" t="s">
        <v>967</v>
      </c>
      <c r="B13" s="704">
        <v>0</v>
      </c>
      <c r="C13" s="704">
        <v>0</v>
      </c>
      <c r="D13" s="704">
        <v>0</v>
      </c>
      <c r="E13" s="704">
        <v>1</v>
      </c>
      <c r="F13" s="704">
        <v>6</v>
      </c>
      <c r="G13" s="704">
        <v>7</v>
      </c>
      <c r="H13" s="704">
        <v>0</v>
      </c>
      <c r="I13" s="704">
        <v>0</v>
      </c>
      <c r="J13" s="704">
        <v>0</v>
      </c>
      <c r="K13" s="704">
        <f t="shared" si="0"/>
        <v>1</v>
      </c>
      <c r="L13" s="704">
        <f t="shared" si="0"/>
        <v>6</v>
      </c>
      <c r="M13" s="704">
        <f t="shared" si="1"/>
        <v>7</v>
      </c>
      <c r="N13" s="707" t="s">
        <v>968</v>
      </c>
    </row>
    <row r="14" spans="1:15" ht="32.25" customHeight="1">
      <c r="A14" s="686" t="s">
        <v>969</v>
      </c>
      <c r="B14" s="704">
        <v>0</v>
      </c>
      <c r="C14" s="704">
        <v>0</v>
      </c>
      <c r="D14" s="704">
        <v>0</v>
      </c>
      <c r="E14" s="704">
        <v>0</v>
      </c>
      <c r="F14" s="704">
        <v>10</v>
      </c>
      <c r="G14" s="704">
        <v>10</v>
      </c>
      <c r="H14" s="704">
        <v>0</v>
      </c>
      <c r="I14" s="704">
        <v>0</v>
      </c>
      <c r="J14" s="704">
        <v>0</v>
      </c>
      <c r="K14" s="704">
        <f t="shared" si="0"/>
        <v>0</v>
      </c>
      <c r="L14" s="704">
        <f t="shared" si="0"/>
        <v>10</v>
      </c>
      <c r="M14" s="704">
        <f t="shared" si="1"/>
        <v>10</v>
      </c>
      <c r="N14" s="705" t="s">
        <v>970</v>
      </c>
    </row>
    <row r="15" spans="1:15" ht="22.5" customHeight="1">
      <c r="A15" s="684" t="s">
        <v>971</v>
      </c>
      <c r="B15" s="704">
        <v>2</v>
      </c>
      <c r="C15" s="704">
        <v>0</v>
      </c>
      <c r="D15" s="704">
        <v>2</v>
      </c>
      <c r="E15" s="704">
        <v>7</v>
      </c>
      <c r="F15" s="704">
        <v>6</v>
      </c>
      <c r="G15" s="704">
        <v>13</v>
      </c>
      <c r="H15" s="704">
        <v>0</v>
      </c>
      <c r="I15" s="704">
        <v>0</v>
      </c>
      <c r="J15" s="704">
        <v>0</v>
      </c>
      <c r="K15" s="704">
        <f t="shared" si="0"/>
        <v>9</v>
      </c>
      <c r="L15" s="704">
        <f t="shared" si="0"/>
        <v>6</v>
      </c>
      <c r="M15" s="704">
        <f t="shared" si="1"/>
        <v>15</v>
      </c>
      <c r="N15" s="705" t="s">
        <v>180</v>
      </c>
    </row>
    <row r="16" spans="1:15" ht="21" customHeight="1">
      <c r="A16" s="684" t="s">
        <v>43</v>
      </c>
      <c r="B16" s="704">
        <v>0</v>
      </c>
      <c r="C16" s="704">
        <v>0</v>
      </c>
      <c r="D16" s="704">
        <v>0</v>
      </c>
      <c r="E16" s="704">
        <v>1</v>
      </c>
      <c r="F16" s="704">
        <v>10</v>
      </c>
      <c r="G16" s="704">
        <v>11</v>
      </c>
      <c r="H16" s="704">
        <v>3</v>
      </c>
      <c r="I16" s="704">
        <v>2</v>
      </c>
      <c r="J16" s="704">
        <v>5</v>
      </c>
      <c r="K16" s="704">
        <f t="shared" si="0"/>
        <v>4</v>
      </c>
      <c r="L16" s="704">
        <f t="shared" si="0"/>
        <v>12</v>
      </c>
      <c r="M16" s="704">
        <f t="shared" si="1"/>
        <v>16</v>
      </c>
      <c r="N16" s="705" t="s">
        <v>181</v>
      </c>
    </row>
    <row r="17" spans="1:14" ht="24.75" customHeight="1">
      <c r="A17" s="684" t="s">
        <v>972</v>
      </c>
      <c r="B17" s="704">
        <v>0</v>
      </c>
      <c r="C17" s="704">
        <v>0</v>
      </c>
      <c r="D17" s="704">
        <v>0</v>
      </c>
      <c r="E17" s="704">
        <v>8</v>
      </c>
      <c r="F17" s="704">
        <v>11</v>
      </c>
      <c r="G17" s="704">
        <v>19</v>
      </c>
      <c r="H17" s="704">
        <v>0</v>
      </c>
      <c r="I17" s="704">
        <v>0</v>
      </c>
      <c r="J17" s="704">
        <v>0</v>
      </c>
      <c r="K17" s="704">
        <f t="shared" si="0"/>
        <v>8</v>
      </c>
      <c r="L17" s="704">
        <f t="shared" si="0"/>
        <v>11</v>
      </c>
      <c r="M17" s="704">
        <f t="shared" si="1"/>
        <v>19</v>
      </c>
      <c r="N17" s="705" t="s">
        <v>973</v>
      </c>
    </row>
    <row r="18" spans="1:14" ht="24.75" customHeight="1">
      <c r="A18" s="684" t="s">
        <v>45</v>
      </c>
      <c r="B18" s="704">
        <v>0</v>
      </c>
      <c r="C18" s="704">
        <v>0</v>
      </c>
      <c r="D18" s="704">
        <v>0</v>
      </c>
      <c r="E18" s="704">
        <v>6</v>
      </c>
      <c r="F18" s="704">
        <v>14</v>
      </c>
      <c r="G18" s="704">
        <v>20</v>
      </c>
      <c r="H18" s="704">
        <v>6</v>
      </c>
      <c r="I18" s="704">
        <v>2</v>
      </c>
      <c r="J18" s="704">
        <v>8</v>
      </c>
      <c r="K18" s="704">
        <f t="shared" si="0"/>
        <v>12</v>
      </c>
      <c r="L18" s="704">
        <f t="shared" si="0"/>
        <v>16</v>
      </c>
      <c r="M18" s="704">
        <f t="shared" si="1"/>
        <v>28</v>
      </c>
      <c r="N18" s="705" t="s">
        <v>974</v>
      </c>
    </row>
    <row r="19" spans="1:14" ht="23.25" customHeight="1">
      <c r="A19" s="684" t="s">
        <v>975</v>
      </c>
      <c r="B19" s="704">
        <v>0</v>
      </c>
      <c r="C19" s="704">
        <v>0</v>
      </c>
      <c r="D19" s="704">
        <v>0</v>
      </c>
      <c r="E19" s="704">
        <v>7</v>
      </c>
      <c r="F19" s="704">
        <v>2</v>
      </c>
      <c r="G19" s="704">
        <v>9</v>
      </c>
      <c r="H19" s="704">
        <v>0</v>
      </c>
      <c r="I19" s="704">
        <v>0</v>
      </c>
      <c r="J19" s="704">
        <v>0</v>
      </c>
      <c r="K19" s="704">
        <f t="shared" si="0"/>
        <v>7</v>
      </c>
      <c r="L19" s="704">
        <f t="shared" si="0"/>
        <v>2</v>
      </c>
      <c r="M19" s="704">
        <f t="shared" si="1"/>
        <v>9</v>
      </c>
      <c r="N19" s="708" t="s">
        <v>976</v>
      </c>
    </row>
    <row r="20" spans="1:14" ht="19.5" customHeight="1">
      <c r="A20" s="684" t="s">
        <v>31</v>
      </c>
      <c r="B20" s="704">
        <f>SUM(B8:B19)</f>
        <v>10</v>
      </c>
      <c r="C20" s="704">
        <f t="shared" ref="C20:J20" si="2">SUM(C8:C19)</f>
        <v>7</v>
      </c>
      <c r="D20" s="704">
        <f t="shared" si="2"/>
        <v>17</v>
      </c>
      <c r="E20" s="704">
        <f t="shared" si="2"/>
        <v>93</v>
      </c>
      <c r="F20" s="704">
        <f t="shared" si="2"/>
        <v>118</v>
      </c>
      <c r="G20" s="704">
        <f t="shared" si="2"/>
        <v>211</v>
      </c>
      <c r="H20" s="704">
        <f t="shared" si="2"/>
        <v>29</v>
      </c>
      <c r="I20" s="704">
        <f t="shared" si="2"/>
        <v>12</v>
      </c>
      <c r="J20" s="704">
        <f t="shared" si="2"/>
        <v>41</v>
      </c>
      <c r="K20" s="704">
        <f t="shared" si="0"/>
        <v>132</v>
      </c>
      <c r="L20" s="704">
        <f t="shared" si="0"/>
        <v>137</v>
      </c>
      <c r="M20" s="704">
        <f t="shared" si="1"/>
        <v>269</v>
      </c>
      <c r="N20" s="709" t="s">
        <v>977</v>
      </c>
    </row>
    <row r="21" spans="1:14" ht="22.5" customHeight="1">
      <c r="A21" s="684" t="s">
        <v>978</v>
      </c>
      <c r="B21" s="704">
        <v>0</v>
      </c>
      <c r="C21" s="704">
        <v>0</v>
      </c>
      <c r="D21" s="704">
        <v>0</v>
      </c>
      <c r="E21" s="704">
        <v>7</v>
      </c>
      <c r="F21" s="704">
        <v>19</v>
      </c>
      <c r="G21" s="704">
        <v>26</v>
      </c>
      <c r="H21" s="704">
        <v>8</v>
      </c>
      <c r="I21" s="704">
        <v>5</v>
      </c>
      <c r="J21" s="704">
        <v>13</v>
      </c>
      <c r="K21" s="704">
        <f t="shared" si="0"/>
        <v>15</v>
      </c>
      <c r="L21" s="704">
        <f t="shared" si="0"/>
        <v>24</v>
      </c>
      <c r="M21" s="704">
        <f t="shared" si="1"/>
        <v>39</v>
      </c>
      <c r="N21" s="709" t="s">
        <v>979</v>
      </c>
    </row>
    <row r="22" spans="1:14" ht="23.25" customHeight="1">
      <c r="A22" s="684" t="s">
        <v>65</v>
      </c>
      <c r="B22" s="704">
        <v>0</v>
      </c>
      <c r="C22" s="704">
        <v>0</v>
      </c>
      <c r="D22" s="704">
        <v>0</v>
      </c>
      <c r="E22" s="704">
        <v>7</v>
      </c>
      <c r="F22" s="704">
        <v>18</v>
      </c>
      <c r="G22" s="704">
        <v>25</v>
      </c>
      <c r="H22" s="704">
        <v>6</v>
      </c>
      <c r="I22" s="704">
        <v>8</v>
      </c>
      <c r="J22" s="704">
        <v>14</v>
      </c>
      <c r="K22" s="704">
        <f t="shared" si="0"/>
        <v>13</v>
      </c>
      <c r="L22" s="704">
        <f t="shared" si="0"/>
        <v>26</v>
      </c>
      <c r="M22" s="704">
        <f t="shared" si="1"/>
        <v>39</v>
      </c>
      <c r="N22" s="709" t="s">
        <v>185</v>
      </c>
    </row>
    <row r="23" spans="1:14" ht="26.25" customHeight="1" thickBot="1">
      <c r="A23" s="688" t="s">
        <v>32</v>
      </c>
      <c r="B23" s="710">
        <f>SUM(B21:B22)</f>
        <v>0</v>
      </c>
      <c r="C23" s="710">
        <f t="shared" ref="C23:J23" si="3">SUM(C21:C22)</f>
        <v>0</v>
      </c>
      <c r="D23" s="710">
        <f t="shared" si="3"/>
        <v>0</v>
      </c>
      <c r="E23" s="710">
        <f t="shared" si="3"/>
        <v>14</v>
      </c>
      <c r="F23" s="710">
        <f t="shared" si="3"/>
        <v>37</v>
      </c>
      <c r="G23" s="710">
        <f t="shared" si="3"/>
        <v>51</v>
      </c>
      <c r="H23" s="710">
        <f t="shared" si="3"/>
        <v>14</v>
      </c>
      <c r="I23" s="710">
        <f t="shared" si="3"/>
        <v>13</v>
      </c>
      <c r="J23" s="710">
        <f t="shared" si="3"/>
        <v>27</v>
      </c>
      <c r="K23" s="710">
        <f t="shared" si="0"/>
        <v>28</v>
      </c>
      <c r="L23" s="710">
        <f t="shared" si="0"/>
        <v>50</v>
      </c>
      <c r="M23" s="710">
        <f t="shared" si="1"/>
        <v>78</v>
      </c>
      <c r="N23" s="711" t="s">
        <v>980</v>
      </c>
    </row>
    <row r="24" spans="1:14" ht="21" customHeight="1" thickBot="1">
      <c r="A24" s="692" t="s">
        <v>78</v>
      </c>
      <c r="B24" s="713">
        <f>SUM(B23,B20)</f>
        <v>10</v>
      </c>
      <c r="C24" s="713">
        <f t="shared" ref="C24:J24" si="4">SUM(C23,C20)</f>
        <v>7</v>
      </c>
      <c r="D24" s="713">
        <f t="shared" si="4"/>
        <v>17</v>
      </c>
      <c r="E24" s="713">
        <f t="shared" si="4"/>
        <v>107</v>
      </c>
      <c r="F24" s="713">
        <f t="shared" si="4"/>
        <v>155</v>
      </c>
      <c r="G24" s="713">
        <f t="shared" si="4"/>
        <v>262</v>
      </c>
      <c r="H24" s="713">
        <f t="shared" si="4"/>
        <v>43</v>
      </c>
      <c r="I24" s="713">
        <f t="shared" si="4"/>
        <v>25</v>
      </c>
      <c r="J24" s="713">
        <f t="shared" si="4"/>
        <v>68</v>
      </c>
      <c r="K24" s="713">
        <f t="shared" si="0"/>
        <v>160</v>
      </c>
      <c r="L24" s="713">
        <f t="shared" si="0"/>
        <v>187</v>
      </c>
      <c r="M24" s="713">
        <f t="shared" si="1"/>
        <v>347</v>
      </c>
      <c r="N24" s="714" t="s">
        <v>981</v>
      </c>
    </row>
    <row r="25" spans="1:14" ht="33" customHeight="1" thickTop="1">
      <c r="A25" s="715"/>
      <c r="B25" s="715"/>
      <c r="C25" s="715"/>
      <c r="D25" s="715"/>
      <c r="E25" s="715"/>
      <c r="F25" s="715"/>
      <c r="G25" s="715"/>
      <c r="H25" s="715"/>
      <c r="I25" s="715"/>
      <c r="J25" s="715"/>
      <c r="K25" s="715"/>
      <c r="L25" s="715"/>
      <c r="M25" s="715"/>
    </row>
    <row r="26" spans="1:14" ht="18.75" customHeight="1">
      <c r="A26" s="715"/>
      <c r="B26" s="715"/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</row>
    <row r="27" spans="1:14" s="715" customFormat="1"/>
    <row r="28" spans="1:14" s="715" customFormat="1"/>
    <row r="29" spans="1:14" s="715" customFormat="1" ht="21" customHeight="1"/>
    <row r="30" spans="1:14" s="715" customFormat="1" ht="23.25" customHeight="1"/>
    <row r="31" spans="1:14" s="715" customFormat="1" ht="24" customHeight="1"/>
    <row r="32" spans="1:14" s="715" customFormat="1" ht="24" customHeight="1"/>
    <row r="33" spans="1:13" s="715" customFormat="1" ht="24" customHeight="1"/>
    <row r="34" spans="1:13" s="715" customFormat="1" ht="24" customHeight="1"/>
    <row r="35" spans="1:13" s="715" customFormat="1" ht="24" customHeight="1"/>
    <row r="36" spans="1:13" s="715" customFormat="1" ht="24" customHeight="1"/>
    <row r="37" spans="1:13" s="715" customFormat="1" ht="24" customHeight="1"/>
    <row r="38" spans="1:13" s="715" customFormat="1" ht="24" customHeight="1"/>
    <row r="39" spans="1:13" s="715" customFormat="1" ht="24" customHeight="1">
      <c r="A39" s="703"/>
      <c r="B39" s="703"/>
      <c r="C39" s="703"/>
      <c r="D39" s="703"/>
      <c r="E39" s="703"/>
      <c r="F39" s="703"/>
      <c r="G39" s="703"/>
      <c r="H39" s="703"/>
      <c r="I39" s="703"/>
      <c r="J39" s="703"/>
      <c r="K39" s="703"/>
      <c r="L39" s="703"/>
      <c r="M39" s="703"/>
    </row>
    <row r="40" spans="1:13" s="715" customFormat="1" ht="24" customHeight="1">
      <c r="A40" s="703"/>
      <c r="B40" s="703"/>
      <c r="C40" s="703"/>
      <c r="D40" s="703"/>
      <c r="E40" s="703"/>
      <c r="F40" s="703"/>
      <c r="G40" s="703"/>
      <c r="H40" s="703"/>
      <c r="I40" s="703"/>
      <c r="J40" s="703"/>
      <c r="K40" s="703"/>
      <c r="L40" s="703"/>
      <c r="M40" s="703"/>
    </row>
    <row r="41" spans="1:13" s="715" customFormat="1" ht="24" customHeight="1">
      <c r="A41" s="703"/>
      <c r="B41" s="703"/>
      <c r="C41" s="703"/>
      <c r="D41" s="703"/>
      <c r="E41" s="703"/>
      <c r="F41" s="703"/>
      <c r="G41" s="703"/>
      <c r="H41" s="703"/>
      <c r="I41" s="703"/>
      <c r="J41" s="703"/>
      <c r="K41" s="703"/>
      <c r="L41" s="703"/>
      <c r="M41" s="703"/>
    </row>
    <row r="42" spans="1:13" s="715" customFormat="1" ht="28.5" customHeight="1">
      <c r="A42" s="703"/>
      <c r="B42" s="703"/>
      <c r="C42" s="703"/>
      <c r="D42" s="703"/>
      <c r="E42" s="703"/>
      <c r="F42" s="703"/>
      <c r="G42" s="703"/>
      <c r="H42" s="703"/>
      <c r="I42" s="703"/>
      <c r="J42" s="703"/>
      <c r="K42" s="703"/>
      <c r="L42" s="703"/>
      <c r="M42" s="703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5"/>
  <sheetViews>
    <sheetView rightToLeft="1" view="pageBreakPreview" zoomScale="80" zoomScaleNormal="96" zoomScaleSheetLayoutView="80" workbookViewId="0">
      <selection activeCell="N9" sqref="N9"/>
    </sheetView>
  </sheetViews>
  <sheetFormatPr defaultRowHeight="12.75"/>
  <cols>
    <col min="1" max="1" width="24.85546875" style="724" customWidth="1"/>
    <col min="2" max="13" width="9.42578125" style="724" customWidth="1"/>
    <col min="14" max="14" width="42" style="724" customWidth="1"/>
    <col min="15" max="255" width="9.140625" style="724"/>
    <col min="256" max="256" width="29.85546875" style="724" customWidth="1"/>
    <col min="257" max="268" width="10" style="724" customWidth="1"/>
    <col min="269" max="511" width="9.140625" style="724"/>
    <col min="512" max="512" width="29.85546875" style="724" customWidth="1"/>
    <col min="513" max="524" width="10" style="724" customWidth="1"/>
    <col min="525" max="767" width="9.140625" style="724"/>
    <col min="768" max="768" width="29.85546875" style="724" customWidth="1"/>
    <col min="769" max="780" width="10" style="724" customWidth="1"/>
    <col min="781" max="1023" width="9.140625" style="724"/>
    <col min="1024" max="1024" width="29.85546875" style="724" customWidth="1"/>
    <col min="1025" max="1036" width="10" style="724" customWidth="1"/>
    <col min="1037" max="1279" width="9.140625" style="724"/>
    <col min="1280" max="1280" width="29.85546875" style="724" customWidth="1"/>
    <col min="1281" max="1292" width="10" style="724" customWidth="1"/>
    <col min="1293" max="1535" width="9.140625" style="724"/>
    <col min="1536" max="1536" width="29.85546875" style="724" customWidth="1"/>
    <col min="1537" max="1548" width="10" style="724" customWidth="1"/>
    <col min="1549" max="1791" width="9.140625" style="724"/>
    <col min="1792" max="1792" width="29.85546875" style="724" customWidth="1"/>
    <col min="1793" max="1804" width="10" style="724" customWidth="1"/>
    <col min="1805" max="2047" width="9.140625" style="724"/>
    <col min="2048" max="2048" width="29.85546875" style="724" customWidth="1"/>
    <col min="2049" max="2060" width="10" style="724" customWidth="1"/>
    <col min="2061" max="2303" width="9.140625" style="724"/>
    <col min="2304" max="2304" width="29.85546875" style="724" customWidth="1"/>
    <col min="2305" max="2316" width="10" style="724" customWidth="1"/>
    <col min="2317" max="2559" width="9.140625" style="724"/>
    <col min="2560" max="2560" width="29.85546875" style="724" customWidth="1"/>
    <col min="2561" max="2572" width="10" style="724" customWidth="1"/>
    <col min="2573" max="2815" width="9.140625" style="724"/>
    <col min="2816" max="2816" width="29.85546875" style="724" customWidth="1"/>
    <col min="2817" max="2828" width="10" style="724" customWidth="1"/>
    <col min="2829" max="3071" width="9.140625" style="724"/>
    <col min="3072" max="3072" width="29.85546875" style="724" customWidth="1"/>
    <col min="3073" max="3084" width="10" style="724" customWidth="1"/>
    <col min="3085" max="3327" width="9.140625" style="724"/>
    <col min="3328" max="3328" width="29.85546875" style="724" customWidth="1"/>
    <col min="3329" max="3340" width="10" style="724" customWidth="1"/>
    <col min="3341" max="3583" width="9.140625" style="724"/>
    <col min="3584" max="3584" width="29.85546875" style="724" customWidth="1"/>
    <col min="3585" max="3596" width="10" style="724" customWidth="1"/>
    <col min="3597" max="3839" width="9.140625" style="724"/>
    <col min="3840" max="3840" width="29.85546875" style="724" customWidth="1"/>
    <col min="3841" max="3852" width="10" style="724" customWidth="1"/>
    <col min="3853" max="4095" width="9.140625" style="724"/>
    <col min="4096" max="4096" width="29.85546875" style="724" customWidth="1"/>
    <col min="4097" max="4108" width="10" style="724" customWidth="1"/>
    <col min="4109" max="4351" width="9.140625" style="724"/>
    <col min="4352" max="4352" width="29.85546875" style="724" customWidth="1"/>
    <col min="4353" max="4364" width="10" style="724" customWidth="1"/>
    <col min="4365" max="4607" width="9.140625" style="724"/>
    <col min="4608" max="4608" width="29.85546875" style="724" customWidth="1"/>
    <col min="4609" max="4620" width="10" style="724" customWidth="1"/>
    <col min="4621" max="4863" width="9.140625" style="724"/>
    <col min="4864" max="4864" width="29.85546875" style="724" customWidth="1"/>
    <col min="4865" max="4876" width="10" style="724" customWidth="1"/>
    <col min="4877" max="5119" width="9.140625" style="724"/>
    <col min="5120" max="5120" width="29.85546875" style="724" customWidth="1"/>
    <col min="5121" max="5132" width="10" style="724" customWidth="1"/>
    <col min="5133" max="5375" width="9.140625" style="724"/>
    <col min="5376" max="5376" width="29.85546875" style="724" customWidth="1"/>
    <col min="5377" max="5388" width="10" style="724" customWidth="1"/>
    <col min="5389" max="5631" width="9.140625" style="724"/>
    <col min="5632" max="5632" width="29.85546875" style="724" customWidth="1"/>
    <col min="5633" max="5644" width="10" style="724" customWidth="1"/>
    <col min="5645" max="5887" width="9.140625" style="724"/>
    <col min="5888" max="5888" width="29.85546875" style="724" customWidth="1"/>
    <col min="5889" max="5900" width="10" style="724" customWidth="1"/>
    <col min="5901" max="6143" width="9.140625" style="724"/>
    <col min="6144" max="6144" width="29.85546875" style="724" customWidth="1"/>
    <col min="6145" max="6156" width="10" style="724" customWidth="1"/>
    <col min="6157" max="6399" width="9.140625" style="724"/>
    <col min="6400" max="6400" width="29.85546875" style="724" customWidth="1"/>
    <col min="6401" max="6412" width="10" style="724" customWidth="1"/>
    <col min="6413" max="6655" width="9.140625" style="724"/>
    <col min="6656" max="6656" width="29.85546875" style="724" customWidth="1"/>
    <col min="6657" max="6668" width="10" style="724" customWidth="1"/>
    <col min="6669" max="6911" width="9.140625" style="724"/>
    <col min="6912" max="6912" width="29.85546875" style="724" customWidth="1"/>
    <col min="6913" max="6924" width="10" style="724" customWidth="1"/>
    <col min="6925" max="7167" width="9.140625" style="724"/>
    <col min="7168" max="7168" width="29.85546875" style="724" customWidth="1"/>
    <col min="7169" max="7180" width="10" style="724" customWidth="1"/>
    <col min="7181" max="7423" width="9.140625" style="724"/>
    <col min="7424" max="7424" width="29.85546875" style="724" customWidth="1"/>
    <col min="7425" max="7436" width="10" style="724" customWidth="1"/>
    <col min="7437" max="7679" width="9.140625" style="724"/>
    <col min="7680" max="7680" width="29.85546875" style="724" customWidth="1"/>
    <col min="7681" max="7692" width="10" style="724" customWidth="1"/>
    <col min="7693" max="7935" width="9.140625" style="724"/>
    <col min="7936" max="7936" width="29.85546875" style="724" customWidth="1"/>
    <col min="7937" max="7948" width="10" style="724" customWidth="1"/>
    <col min="7949" max="8191" width="9.140625" style="724"/>
    <col min="8192" max="8192" width="29.85546875" style="724" customWidth="1"/>
    <col min="8193" max="8204" width="10" style="724" customWidth="1"/>
    <col min="8205" max="8447" width="9.140625" style="724"/>
    <col min="8448" max="8448" width="29.85546875" style="724" customWidth="1"/>
    <col min="8449" max="8460" width="10" style="724" customWidth="1"/>
    <col min="8461" max="8703" width="9.140625" style="724"/>
    <col min="8704" max="8704" width="29.85546875" style="724" customWidth="1"/>
    <col min="8705" max="8716" width="10" style="724" customWidth="1"/>
    <col min="8717" max="8959" width="9.140625" style="724"/>
    <col min="8960" max="8960" width="29.85546875" style="724" customWidth="1"/>
    <col min="8961" max="8972" width="10" style="724" customWidth="1"/>
    <col min="8973" max="9215" width="9.140625" style="724"/>
    <col min="9216" max="9216" width="29.85546875" style="724" customWidth="1"/>
    <col min="9217" max="9228" width="10" style="724" customWidth="1"/>
    <col min="9229" max="9471" width="9.140625" style="724"/>
    <col min="9472" max="9472" width="29.85546875" style="724" customWidth="1"/>
    <col min="9473" max="9484" width="10" style="724" customWidth="1"/>
    <col min="9485" max="9727" width="9.140625" style="724"/>
    <col min="9728" max="9728" width="29.85546875" style="724" customWidth="1"/>
    <col min="9729" max="9740" width="10" style="724" customWidth="1"/>
    <col min="9741" max="9983" width="9.140625" style="724"/>
    <col min="9984" max="9984" width="29.85546875" style="724" customWidth="1"/>
    <col min="9985" max="9996" width="10" style="724" customWidth="1"/>
    <col min="9997" max="10239" width="9.140625" style="724"/>
    <col min="10240" max="10240" width="29.85546875" style="724" customWidth="1"/>
    <col min="10241" max="10252" width="10" style="724" customWidth="1"/>
    <col min="10253" max="10495" width="9.140625" style="724"/>
    <col min="10496" max="10496" width="29.85546875" style="724" customWidth="1"/>
    <col min="10497" max="10508" width="10" style="724" customWidth="1"/>
    <col min="10509" max="10751" width="9.140625" style="724"/>
    <col min="10752" max="10752" width="29.85546875" style="724" customWidth="1"/>
    <col min="10753" max="10764" width="10" style="724" customWidth="1"/>
    <col min="10765" max="11007" width="9.140625" style="724"/>
    <col min="11008" max="11008" width="29.85546875" style="724" customWidth="1"/>
    <col min="11009" max="11020" width="10" style="724" customWidth="1"/>
    <col min="11021" max="11263" width="9.140625" style="724"/>
    <col min="11264" max="11264" width="29.85546875" style="724" customWidth="1"/>
    <col min="11265" max="11276" width="10" style="724" customWidth="1"/>
    <col min="11277" max="11519" width="9.140625" style="724"/>
    <col min="11520" max="11520" width="29.85546875" style="724" customWidth="1"/>
    <col min="11521" max="11532" width="10" style="724" customWidth="1"/>
    <col min="11533" max="11775" width="9.140625" style="724"/>
    <col min="11776" max="11776" width="29.85546875" style="724" customWidth="1"/>
    <col min="11777" max="11788" width="10" style="724" customWidth="1"/>
    <col min="11789" max="12031" width="9.140625" style="724"/>
    <col min="12032" max="12032" width="29.85546875" style="724" customWidth="1"/>
    <col min="12033" max="12044" width="10" style="724" customWidth="1"/>
    <col min="12045" max="12287" width="9.140625" style="724"/>
    <col min="12288" max="12288" width="29.85546875" style="724" customWidth="1"/>
    <col min="12289" max="12300" width="10" style="724" customWidth="1"/>
    <col min="12301" max="12543" width="9.140625" style="724"/>
    <col min="12544" max="12544" width="29.85546875" style="724" customWidth="1"/>
    <col min="12545" max="12556" width="10" style="724" customWidth="1"/>
    <col min="12557" max="12799" width="9.140625" style="724"/>
    <col min="12800" max="12800" width="29.85546875" style="724" customWidth="1"/>
    <col min="12801" max="12812" width="10" style="724" customWidth="1"/>
    <col min="12813" max="13055" width="9.140625" style="724"/>
    <col min="13056" max="13056" width="29.85546875" style="724" customWidth="1"/>
    <col min="13057" max="13068" width="10" style="724" customWidth="1"/>
    <col min="13069" max="13311" width="9.140625" style="724"/>
    <col min="13312" max="13312" width="29.85546875" style="724" customWidth="1"/>
    <col min="13313" max="13324" width="10" style="724" customWidth="1"/>
    <col min="13325" max="13567" width="9.140625" style="724"/>
    <col min="13568" max="13568" width="29.85546875" style="724" customWidth="1"/>
    <col min="13569" max="13580" width="10" style="724" customWidth="1"/>
    <col min="13581" max="13823" width="9.140625" style="724"/>
    <col min="13824" max="13824" width="29.85546875" style="724" customWidth="1"/>
    <col min="13825" max="13836" width="10" style="724" customWidth="1"/>
    <col min="13837" max="14079" width="9.140625" style="724"/>
    <col min="14080" max="14080" width="29.85546875" style="724" customWidth="1"/>
    <col min="14081" max="14092" width="10" style="724" customWidth="1"/>
    <col min="14093" max="14335" width="9.140625" style="724"/>
    <col min="14336" max="14336" width="29.85546875" style="724" customWidth="1"/>
    <col min="14337" max="14348" width="10" style="724" customWidth="1"/>
    <col min="14349" max="14591" width="9.140625" style="724"/>
    <col min="14592" max="14592" width="29.85546875" style="724" customWidth="1"/>
    <col min="14593" max="14604" width="10" style="724" customWidth="1"/>
    <col min="14605" max="14847" width="9.140625" style="724"/>
    <col min="14848" max="14848" width="29.85546875" style="724" customWidth="1"/>
    <col min="14849" max="14860" width="10" style="724" customWidth="1"/>
    <col min="14861" max="15103" width="9.140625" style="724"/>
    <col min="15104" max="15104" width="29.85546875" style="724" customWidth="1"/>
    <col min="15105" max="15116" width="10" style="724" customWidth="1"/>
    <col min="15117" max="15359" width="9.140625" style="724"/>
    <col min="15360" max="15360" width="29.85546875" style="724" customWidth="1"/>
    <col min="15361" max="15372" width="10" style="724" customWidth="1"/>
    <col min="15373" max="15615" width="9.140625" style="724"/>
    <col min="15616" max="15616" width="29.85546875" style="724" customWidth="1"/>
    <col min="15617" max="15628" width="10" style="724" customWidth="1"/>
    <col min="15629" max="15871" width="9.140625" style="724"/>
    <col min="15872" max="15872" width="29.85546875" style="724" customWidth="1"/>
    <col min="15873" max="15884" width="10" style="724" customWidth="1"/>
    <col min="15885" max="16127" width="9.140625" style="724"/>
    <col min="16128" max="16128" width="29.85546875" style="724" customWidth="1"/>
    <col min="16129" max="16140" width="10" style="724" customWidth="1"/>
    <col min="16141" max="16384" width="9.140625" style="724"/>
  </cols>
  <sheetData>
    <row r="1" spans="1:14" s="716" customFormat="1" ht="26.25" customHeight="1">
      <c r="A1" s="1164" t="s">
        <v>982</v>
      </c>
      <c r="B1" s="1164"/>
      <c r="C1" s="1164"/>
      <c r="D1" s="1164"/>
      <c r="E1" s="1164"/>
      <c r="F1" s="1164"/>
      <c r="G1" s="1164"/>
      <c r="H1" s="1164"/>
      <c r="I1" s="1164"/>
      <c r="J1" s="1164"/>
      <c r="K1" s="1164"/>
      <c r="L1" s="1164"/>
      <c r="M1" s="1164"/>
      <c r="N1" s="1164"/>
    </row>
    <row r="2" spans="1:14" s="716" customFormat="1" ht="39.75" customHeight="1">
      <c r="A2" s="1159" t="s">
        <v>983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1159"/>
      <c r="N2" s="1159"/>
    </row>
    <row r="3" spans="1:14" s="716" customFormat="1" ht="28.5" customHeight="1" thickBot="1">
      <c r="A3" s="717" t="s">
        <v>1186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9" t="s">
        <v>1187</v>
      </c>
    </row>
    <row r="4" spans="1:14" s="716" customFormat="1" ht="26.25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65" t="s">
        <v>304</v>
      </c>
    </row>
    <row r="5" spans="1:14" s="716" customFormat="1" ht="26.2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66"/>
    </row>
    <row r="6" spans="1:14" s="720" customFormat="1" ht="26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66"/>
    </row>
    <row r="7" spans="1:14" s="720" customFormat="1" ht="26.2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67"/>
    </row>
    <row r="8" spans="1:14" ht="33" customHeight="1">
      <c r="A8" s="721" t="s">
        <v>299</v>
      </c>
      <c r="B8" s="722">
        <v>12</v>
      </c>
      <c r="C8" s="722">
        <v>8</v>
      </c>
      <c r="D8" s="722">
        <v>20</v>
      </c>
      <c r="E8" s="722">
        <v>20</v>
      </c>
      <c r="F8" s="722">
        <v>25</v>
      </c>
      <c r="G8" s="722">
        <v>45</v>
      </c>
      <c r="H8" s="722">
        <v>13</v>
      </c>
      <c r="I8" s="722">
        <v>8</v>
      </c>
      <c r="J8" s="722">
        <v>21</v>
      </c>
      <c r="K8" s="722">
        <f>H8+E8+B8</f>
        <v>45</v>
      </c>
      <c r="L8" s="722">
        <f>I8+F8+C8</f>
        <v>41</v>
      </c>
      <c r="M8" s="722">
        <f>SUM(K8:L8)</f>
        <v>86</v>
      </c>
      <c r="N8" s="723" t="s">
        <v>172</v>
      </c>
    </row>
    <row r="9" spans="1:14" ht="33" customHeight="1">
      <c r="A9" s="725" t="s">
        <v>20</v>
      </c>
      <c r="B9" s="704">
        <v>0</v>
      </c>
      <c r="C9" s="704">
        <v>0</v>
      </c>
      <c r="D9" s="704">
        <v>0</v>
      </c>
      <c r="E9" s="704">
        <v>26</v>
      </c>
      <c r="F9" s="704">
        <v>39</v>
      </c>
      <c r="G9" s="704">
        <v>65</v>
      </c>
      <c r="H9" s="704">
        <v>4</v>
      </c>
      <c r="I9" s="704">
        <v>3</v>
      </c>
      <c r="J9" s="704">
        <v>7</v>
      </c>
      <c r="K9" s="704">
        <f t="shared" ref="K9:L16" si="0">H9+E9+B9</f>
        <v>30</v>
      </c>
      <c r="L9" s="704">
        <f t="shared" si="0"/>
        <v>42</v>
      </c>
      <c r="M9" s="704">
        <f t="shared" ref="M9:M17" si="1">SUM(K9:L9)</f>
        <v>72</v>
      </c>
      <c r="N9" s="705" t="s">
        <v>147</v>
      </c>
    </row>
    <row r="10" spans="1:14" ht="33" customHeight="1">
      <c r="A10" s="725" t="s">
        <v>984</v>
      </c>
      <c r="B10" s="704">
        <v>0</v>
      </c>
      <c r="C10" s="704">
        <v>0</v>
      </c>
      <c r="D10" s="704">
        <v>0</v>
      </c>
      <c r="E10" s="704">
        <v>5</v>
      </c>
      <c r="F10" s="704">
        <v>7</v>
      </c>
      <c r="G10" s="704">
        <v>12</v>
      </c>
      <c r="H10" s="704">
        <v>0</v>
      </c>
      <c r="I10" s="704">
        <v>0</v>
      </c>
      <c r="J10" s="704">
        <v>0</v>
      </c>
      <c r="K10" s="704">
        <f t="shared" si="0"/>
        <v>5</v>
      </c>
      <c r="L10" s="704">
        <f t="shared" si="0"/>
        <v>7</v>
      </c>
      <c r="M10" s="704">
        <f t="shared" si="1"/>
        <v>12</v>
      </c>
      <c r="N10" s="705" t="s">
        <v>985</v>
      </c>
    </row>
    <row r="11" spans="1:14" ht="33" customHeight="1">
      <c r="A11" s="725" t="s">
        <v>295</v>
      </c>
      <c r="B11" s="704">
        <v>0</v>
      </c>
      <c r="C11" s="704">
        <v>0</v>
      </c>
      <c r="D11" s="704">
        <v>0</v>
      </c>
      <c r="E11" s="704">
        <v>16</v>
      </c>
      <c r="F11" s="704">
        <v>48</v>
      </c>
      <c r="G11" s="704">
        <v>64</v>
      </c>
      <c r="H11" s="704">
        <v>4</v>
      </c>
      <c r="I11" s="704">
        <v>7</v>
      </c>
      <c r="J11" s="704">
        <v>11</v>
      </c>
      <c r="K11" s="704">
        <f t="shared" si="0"/>
        <v>20</v>
      </c>
      <c r="L11" s="704">
        <f t="shared" si="0"/>
        <v>55</v>
      </c>
      <c r="M11" s="704">
        <f t="shared" si="1"/>
        <v>75</v>
      </c>
      <c r="N11" s="705" t="s">
        <v>151</v>
      </c>
    </row>
    <row r="12" spans="1:14" ht="33" customHeight="1">
      <c r="A12" s="725" t="s">
        <v>986</v>
      </c>
      <c r="B12" s="704">
        <v>0</v>
      </c>
      <c r="C12" s="704">
        <v>0</v>
      </c>
      <c r="D12" s="704">
        <v>0</v>
      </c>
      <c r="E12" s="704">
        <v>4</v>
      </c>
      <c r="F12" s="704">
        <v>10</v>
      </c>
      <c r="G12" s="704">
        <v>14</v>
      </c>
      <c r="H12" s="704">
        <v>1</v>
      </c>
      <c r="I12" s="704">
        <v>2</v>
      </c>
      <c r="J12" s="704">
        <v>3</v>
      </c>
      <c r="K12" s="704">
        <f t="shared" si="0"/>
        <v>5</v>
      </c>
      <c r="L12" s="704">
        <f t="shared" si="0"/>
        <v>12</v>
      </c>
      <c r="M12" s="704">
        <f t="shared" si="1"/>
        <v>17</v>
      </c>
      <c r="N12" s="705" t="s">
        <v>447</v>
      </c>
    </row>
    <row r="13" spans="1:14" ht="33" customHeight="1">
      <c r="A13" s="725" t="s">
        <v>987</v>
      </c>
      <c r="B13" s="704">
        <v>0</v>
      </c>
      <c r="C13" s="704">
        <v>0</v>
      </c>
      <c r="D13" s="704">
        <v>0</v>
      </c>
      <c r="E13" s="704">
        <v>0</v>
      </c>
      <c r="F13" s="704">
        <v>2</v>
      </c>
      <c r="G13" s="704">
        <v>2</v>
      </c>
      <c r="H13" s="704">
        <v>0</v>
      </c>
      <c r="I13" s="704">
        <v>0</v>
      </c>
      <c r="J13" s="704">
        <v>0</v>
      </c>
      <c r="K13" s="704">
        <f t="shared" si="0"/>
        <v>0</v>
      </c>
      <c r="L13" s="704">
        <f t="shared" si="0"/>
        <v>2</v>
      </c>
      <c r="M13" s="704">
        <f t="shared" si="1"/>
        <v>2</v>
      </c>
      <c r="N13" s="705" t="s">
        <v>988</v>
      </c>
    </row>
    <row r="14" spans="1:14" ht="33" customHeight="1">
      <c r="A14" s="725" t="s">
        <v>270</v>
      </c>
      <c r="B14" s="704">
        <v>10</v>
      </c>
      <c r="C14" s="704">
        <v>8</v>
      </c>
      <c r="D14" s="704">
        <v>18</v>
      </c>
      <c r="E14" s="704">
        <v>12</v>
      </c>
      <c r="F14" s="704">
        <v>7</v>
      </c>
      <c r="G14" s="704">
        <v>19</v>
      </c>
      <c r="H14" s="704">
        <v>9</v>
      </c>
      <c r="I14" s="704">
        <v>12</v>
      </c>
      <c r="J14" s="704">
        <v>21</v>
      </c>
      <c r="K14" s="704">
        <f t="shared" si="0"/>
        <v>31</v>
      </c>
      <c r="L14" s="704">
        <f t="shared" si="0"/>
        <v>27</v>
      </c>
      <c r="M14" s="704">
        <f t="shared" si="1"/>
        <v>58</v>
      </c>
      <c r="N14" s="705" t="s">
        <v>157</v>
      </c>
    </row>
    <row r="15" spans="1:14" ht="33" customHeight="1">
      <c r="A15" s="725" t="s">
        <v>989</v>
      </c>
      <c r="B15" s="704">
        <v>0</v>
      </c>
      <c r="C15" s="704">
        <v>0</v>
      </c>
      <c r="D15" s="704">
        <v>0</v>
      </c>
      <c r="E15" s="704">
        <v>10</v>
      </c>
      <c r="F15" s="704">
        <v>8</v>
      </c>
      <c r="G15" s="704">
        <v>18</v>
      </c>
      <c r="H15" s="704">
        <v>7</v>
      </c>
      <c r="I15" s="704">
        <v>1</v>
      </c>
      <c r="J15" s="704">
        <v>8</v>
      </c>
      <c r="K15" s="704">
        <f t="shared" si="0"/>
        <v>17</v>
      </c>
      <c r="L15" s="704">
        <f t="shared" si="0"/>
        <v>9</v>
      </c>
      <c r="M15" s="704">
        <f t="shared" si="1"/>
        <v>26</v>
      </c>
      <c r="N15" s="705" t="s">
        <v>990</v>
      </c>
    </row>
    <row r="16" spans="1:14" ht="36" customHeight="1" thickBot="1">
      <c r="A16" s="726" t="s">
        <v>991</v>
      </c>
      <c r="B16" s="727">
        <v>1</v>
      </c>
      <c r="C16" s="727">
        <v>2</v>
      </c>
      <c r="D16" s="727">
        <v>3</v>
      </c>
      <c r="E16" s="727">
        <v>2</v>
      </c>
      <c r="F16" s="727">
        <v>8</v>
      </c>
      <c r="G16" s="727">
        <v>10</v>
      </c>
      <c r="H16" s="727">
        <v>1</v>
      </c>
      <c r="I16" s="727">
        <v>2</v>
      </c>
      <c r="J16" s="727">
        <v>3</v>
      </c>
      <c r="K16" s="727">
        <f t="shared" si="0"/>
        <v>4</v>
      </c>
      <c r="L16" s="727">
        <f t="shared" si="0"/>
        <v>12</v>
      </c>
      <c r="M16" s="727">
        <f t="shared" si="1"/>
        <v>16</v>
      </c>
      <c r="N16" s="728" t="s">
        <v>992</v>
      </c>
    </row>
    <row r="17" spans="1:14" ht="33" customHeight="1" thickBot="1">
      <c r="A17" s="729" t="s">
        <v>78</v>
      </c>
      <c r="B17" s="730">
        <f>SUM(B8:B16)</f>
        <v>23</v>
      </c>
      <c r="C17" s="730">
        <f t="shared" ref="C17:K17" si="2">SUM(C8:C16)</f>
        <v>18</v>
      </c>
      <c r="D17" s="730">
        <f t="shared" si="2"/>
        <v>41</v>
      </c>
      <c r="E17" s="730">
        <f t="shared" si="2"/>
        <v>95</v>
      </c>
      <c r="F17" s="730">
        <f t="shared" si="2"/>
        <v>154</v>
      </c>
      <c r="G17" s="730">
        <f t="shared" si="2"/>
        <v>249</v>
      </c>
      <c r="H17" s="730">
        <f t="shared" si="2"/>
        <v>39</v>
      </c>
      <c r="I17" s="730">
        <f t="shared" si="2"/>
        <v>35</v>
      </c>
      <c r="J17" s="730">
        <f t="shared" si="2"/>
        <v>74</v>
      </c>
      <c r="K17" s="730">
        <f t="shared" si="2"/>
        <v>157</v>
      </c>
      <c r="L17" s="730">
        <f>SUM(L8:L16)</f>
        <v>207</v>
      </c>
      <c r="M17" s="730">
        <f t="shared" si="1"/>
        <v>364</v>
      </c>
      <c r="N17" s="731" t="s">
        <v>946</v>
      </c>
    </row>
    <row r="18" spans="1:14" ht="23.25" customHeight="1" thickTop="1"/>
    <row r="19" spans="1:14" ht="23.25" customHeight="1"/>
    <row r="20" spans="1:14" ht="23.25" customHeight="1"/>
    <row r="21" spans="1:14" ht="23.25" customHeight="1"/>
    <row r="22" spans="1:14" ht="23.25" customHeight="1"/>
    <row r="23" spans="1:14" ht="23.25" customHeight="1"/>
    <row r="24" spans="1:14" ht="23.25" customHeight="1"/>
    <row r="25" spans="1:14" ht="23.25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75" firstPageNumber="161" orientation="landscape" useFirstPageNumber="1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20"/>
  <sheetViews>
    <sheetView rightToLeft="1" view="pageBreakPreview" topLeftCell="C1" zoomScale="80" zoomScaleNormal="75" zoomScaleSheetLayoutView="80" workbookViewId="0">
      <selection activeCell="N9" sqref="N9"/>
    </sheetView>
  </sheetViews>
  <sheetFormatPr defaultRowHeight="12.75"/>
  <cols>
    <col min="1" max="1" width="0" style="703" hidden="1" customWidth="1"/>
    <col min="2" max="2" width="3.5703125" style="703" hidden="1" customWidth="1"/>
    <col min="3" max="3" width="18.42578125" style="703" customWidth="1"/>
    <col min="4" max="5" width="7.42578125" style="703" customWidth="1"/>
    <col min="6" max="6" width="10.5703125" style="703" customWidth="1"/>
    <col min="7" max="8" width="9" style="703" customWidth="1"/>
    <col min="9" max="9" width="9.42578125" style="703" customWidth="1"/>
    <col min="10" max="10" width="10.28515625" style="703" customWidth="1"/>
    <col min="11" max="12" width="9" style="703" customWidth="1"/>
    <col min="13" max="14" width="7.42578125" style="703" customWidth="1"/>
    <col min="15" max="15" width="8.5703125" style="703" customWidth="1"/>
    <col min="16" max="16" width="34.85546875" style="703" customWidth="1"/>
    <col min="17" max="255" width="9.140625" style="703"/>
    <col min="256" max="257" width="0" style="703" hidden="1" customWidth="1"/>
    <col min="258" max="258" width="27.28515625" style="703" customWidth="1"/>
    <col min="259" max="260" width="7.42578125" style="703" customWidth="1"/>
    <col min="261" max="261" width="9.5703125" style="703" customWidth="1"/>
    <col min="262" max="263" width="9" style="703" customWidth="1"/>
    <col min="264" max="264" width="9.42578125" style="703" customWidth="1"/>
    <col min="265" max="265" width="10.28515625" style="703" customWidth="1"/>
    <col min="266" max="267" width="9" style="703" customWidth="1"/>
    <col min="268" max="269" width="7.42578125" style="703" customWidth="1"/>
    <col min="270" max="270" width="8.5703125" style="703" customWidth="1"/>
    <col min="271" max="511" width="9.140625" style="703"/>
    <col min="512" max="513" width="0" style="703" hidden="1" customWidth="1"/>
    <col min="514" max="514" width="27.28515625" style="703" customWidth="1"/>
    <col min="515" max="516" width="7.42578125" style="703" customWidth="1"/>
    <col min="517" max="517" width="9.5703125" style="703" customWidth="1"/>
    <col min="518" max="519" width="9" style="703" customWidth="1"/>
    <col min="520" max="520" width="9.42578125" style="703" customWidth="1"/>
    <col min="521" max="521" width="10.28515625" style="703" customWidth="1"/>
    <col min="522" max="523" width="9" style="703" customWidth="1"/>
    <col min="524" max="525" width="7.42578125" style="703" customWidth="1"/>
    <col min="526" max="526" width="8.5703125" style="703" customWidth="1"/>
    <col min="527" max="767" width="9.140625" style="703"/>
    <col min="768" max="769" width="0" style="703" hidden="1" customWidth="1"/>
    <col min="770" max="770" width="27.28515625" style="703" customWidth="1"/>
    <col min="771" max="772" width="7.42578125" style="703" customWidth="1"/>
    <col min="773" max="773" width="9.5703125" style="703" customWidth="1"/>
    <col min="774" max="775" width="9" style="703" customWidth="1"/>
    <col min="776" max="776" width="9.42578125" style="703" customWidth="1"/>
    <col min="777" max="777" width="10.28515625" style="703" customWidth="1"/>
    <col min="778" max="779" width="9" style="703" customWidth="1"/>
    <col min="780" max="781" width="7.42578125" style="703" customWidth="1"/>
    <col min="782" max="782" width="8.5703125" style="703" customWidth="1"/>
    <col min="783" max="1023" width="9.140625" style="703"/>
    <col min="1024" max="1025" width="0" style="703" hidden="1" customWidth="1"/>
    <col min="1026" max="1026" width="27.28515625" style="703" customWidth="1"/>
    <col min="1027" max="1028" width="7.42578125" style="703" customWidth="1"/>
    <col min="1029" max="1029" width="9.5703125" style="703" customWidth="1"/>
    <col min="1030" max="1031" width="9" style="703" customWidth="1"/>
    <col min="1032" max="1032" width="9.42578125" style="703" customWidth="1"/>
    <col min="1033" max="1033" width="10.28515625" style="703" customWidth="1"/>
    <col min="1034" max="1035" width="9" style="703" customWidth="1"/>
    <col min="1036" max="1037" width="7.42578125" style="703" customWidth="1"/>
    <col min="1038" max="1038" width="8.5703125" style="703" customWidth="1"/>
    <col min="1039" max="1279" width="9.140625" style="703"/>
    <col min="1280" max="1281" width="0" style="703" hidden="1" customWidth="1"/>
    <col min="1282" max="1282" width="27.28515625" style="703" customWidth="1"/>
    <col min="1283" max="1284" width="7.42578125" style="703" customWidth="1"/>
    <col min="1285" max="1285" width="9.5703125" style="703" customWidth="1"/>
    <col min="1286" max="1287" width="9" style="703" customWidth="1"/>
    <col min="1288" max="1288" width="9.42578125" style="703" customWidth="1"/>
    <col min="1289" max="1289" width="10.28515625" style="703" customWidth="1"/>
    <col min="1290" max="1291" width="9" style="703" customWidth="1"/>
    <col min="1292" max="1293" width="7.42578125" style="703" customWidth="1"/>
    <col min="1294" max="1294" width="8.5703125" style="703" customWidth="1"/>
    <col min="1295" max="1535" width="9.140625" style="703"/>
    <col min="1536" max="1537" width="0" style="703" hidden="1" customWidth="1"/>
    <col min="1538" max="1538" width="27.28515625" style="703" customWidth="1"/>
    <col min="1539" max="1540" width="7.42578125" style="703" customWidth="1"/>
    <col min="1541" max="1541" width="9.5703125" style="703" customWidth="1"/>
    <col min="1542" max="1543" width="9" style="703" customWidth="1"/>
    <col min="1544" max="1544" width="9.42578125" style="703" customWidth="1"/>
    <col min="1545" max="1545" width="10.28515625" style="703" customWidth="1"/>
    <col min="1546" max="1547" width="9" style="703" customWidth="1"/>
    <col min="1548" max="1549" width="7.42578125" style="703" customWidth="1"/>
    <col min="1550" max="1550" width="8.5703125" style="703" customWidth="1"/>
    <col min="1551" max="1791" width="9.140625" style="703"/>
    <col min="1792" max="1793" width="0" style="703" hidden="1" customWidth="1"/>
    <col min="1794" max="1794" width="27.28515625" style="703" customWidth="1"/>
    <col min="1795" max="1796" width="7.42578125" style="703" customWidth="1"/>
    <col min="1797" max="1797" width="9.5703125" style="703" customWidth="1"/>
    <col min="1798" max="1799" width="9" style="703" customWidth="1"/>
    <col min="1800" max="1800" width="9.42578125" style="703" customWidth="1"/>
    <col min="1801" max="1801" width="10.28515625" style="703" customWidth="1"/>
    <col min="1802" max="1803" width="9" style="703" customWidth="1"/>
    <col min="1804" max="1805" width="7.42578125" style="703" customWidth="1"/>
    <col min="1806" max="1806" width="8.5703125" style="703" customWidth="1"/>
    <col min="1807" max="2047" width="9.140625" style="703"/>
    <col min="2048" max="2049" width="0" style="703" hidden="1" customWidth="1"/>
    <col min="2050" max="2050" width="27.28515625" style="703" customWidth="1"/>
    <col min="2051" max="2052" width="7.42578125" style="703" customWidth="1"/>
    <col min="2053" max="2053" width="9.5703125" style="703" customWidth="1"/>
    <col min="2054" max="2055" width="9" style="703" customWidth="1"/>
    <col min="2056" max="2056" width="9.42578125" style="703" customWidth="1"/>
    <col min="2057" max="2057" width="10.28515625" style="703" customWidth="1"/>
    <col min="2058" max="2059" width="9" style="703" customWidth="1"/>
    <col min="2060" max="2061" width="7.42578125" style="703" customWidth="1"/>
    <col min="2062" max="2062" width="8.5703125" style="703" customWidth="1"/>
    <col min="2063" max="2303" width="9.140625" style="703"/>
    <col min="2304" max="2305" width="0" style="703" hidden="1" customWidth="1"/>
    <col min="2306" max="2306" width="27.28515625" style="703" customWidth="1"/>
    <col min="2307" max="2308" width="7.42578125" style="703" customWidth="1"/>
    <col min="2309" max="2309" width="9.5703125" style="703" customWidth="1"/>
    <col min="2310" max="2311" width="9" style="703" customWidth="1"/>
    <col min="2312" max="2312" width="9.42578125" style="703" customWidth="1"/>
    <col min="2313" max="2313" width="10.28515625" style="703" customWidth="1"/>
    <col min="2314" max="2315" width="9" style="703" customWidth="1"/>
    <col min="2316" max="2317" width="7.42578125" style="703" customWidth="1"/>
    <col min="2318" max="2318" width="8.5703125" style="703" customWidth="1"/>
    <col min="2319" max="2559" width="9.140625" style="703"/>
    <col min="2560" max="2561" width="0" style="703" hidden="1" customWidth="1"/>
    <col min="2562" max="2562" width="27.28515625" style="703" customWidth="1"/>
    <col min="2563" max="2564" width="7.42578125" style="703" customWidth="1"/>
    <col min="2565" max="2565" width="9.5703125" style="703" customWidth="1"/>
    <col min="2566" max="2567" width="9" style="703" customWidth="1"/>
    <col min="2568" max="2568" width="9.42578125" style="703" customWidth="1"/>
    <col min="2569" max="2569" width="10.28515625" style="703" customWidth="1"/>
    <col min="2570" max="2571" width="9" style="703" customWidth="1"/>
    <col min="2572" max="2573" width="7.42578125" style="703" customWidth="1"/>
    <col min="2574" max="2574" width="8.5703125" style="703" customWidth="1"/>
    <col min="2575" max="2815" width="9.140625" style="703"/>
    <col min="2816" max="2817" width="0" style="703" hidden="1" customWidth="1"/>
    <col min="2818" max="2818" width="27.28515625" style="703" customWidth="1"/>
    <col min="2819" max="2820" width="7.42578125" style="703" customWidth="1"/>
    <col min="2821" max="2821" width="9.5703125" style="703" customWidth="1"/>
    <col min="2822" max="2823" width="9" style="703" customWidth="1"/>
    <col min="2824" max="2824" width="9.42578125" style="703" customWidth="1"/>
    <col min="2825" max="2825" width="10.28515625" style="703" customWidth="1"/>
    <col min="2826" max="2827" width="9" style="703" customWidth="1"/>
    <col min="2828" max="2829" width="7.42578125" style="703" customWidth="1"/>
    <col min="2830" max="2830" width="8.5703125" style="703" customWidth="1"/>
    <col min="2831" max="3071" width="9.140625" style="703"/>
    <col min="3072" max="3073" width="0" style="703" hidden="1" customWidth="1"/>
    <col min="3074" max="3074" width="27.28515625" style="703" customWidth="1"/>
    <col min="3075" max="3076" width="7.42578125" style="703" customWidth="1"/>
    <col min="3077" max="3077" width="9.5703125" style="703" customWidth="1"/>
    <col min="3078" max="3079" width="9" style="703" customWidth="1"/>
    <col min="3080" max="3080" width="9.42578125" style="703" customWidth="1"/>
    <col min="3081" max="3081" width="10.28515625" style="703" customWidth="1"/>
    <col min="3082" max="3083" width="9" style="703" customWidth="1"/>
    <col min="3084" max="3085" width="7.42578125" style="703" customWidth="1"/>
    <col min="3086" max="3086" width="8.5703125" style="703" customWidth="1"/>
    <col min="3087" max="3327" width="9.140625" style="703"/>
    <col min="3328" max="3329" width="0" style="703" hidden="1" customWidth="1"/>
    <col min="3330" max="3330" width="27.28515625" style="703" customWidth="1"/>
    <col min="3331" max="3332" width="7.42578125" style="703" customWidth="1"/>
    <col min="3333" max="3333" width="9.5703125" style="703" customWidth="1"/>
    <col min="3334" max="3335" width="9" style="703" customWidth="1"/>
    <col min="3336" max="3336" width="9.42578125" style="703" customWidth="1"/>
    <col min="3337" max="3337" width="10.28515625" style="703" customWidth="1"/>
    <col min="3338" max="3339" width="9" style="703" customWidth="1"/>
    <col min="3340" max="3341" width="7.42578125" style="703" customWidth="1"/>
    <col min="3342" max="3342" width="8.5703125" style="703" customWidth="1"/>
    <col min="3343" max="3583" width="9.140625" style="703"/>
    <col min="3584" max="3585" width="0" style="703" hidden="1" customWidth="1"/>
    <col min="3586" max="3586" width="27.28515625" style="703" customWidth="1"/>
    <col min="3587" max="3588" width="7.42578125" style="703" customWidth="1"/>
    <col min="3589" max="3589" width="9.5703125" style="703" customWidth="1"/>
    <col min="3590" max="3591" width="9" style="703" customWidth="1"/>
    <col min="3592" max="3592" width="9.42578125" style="703" customWidth="1"/>
    <col min="3593" max="3593" width="10.28515625" style="703" customWidth="1"/>
    <col min="3594" max="3595" width="9" style="703" customWidth="1"/>
    <col min="3596" max="3597" width="7.42578125" style="703" customWidth="1"/>
    <col min="3598" max="3598" width="8.5703125" style="703" customWidth="1"/>
    <col min="3599" max="3839" width="9.140625" style="703"/>
    <col min="3840" max="3841" width="0" style="703" hidden="1" customWidth="1"/>
    <col min="3842" max="3842" width="27.28515625" style="703" customWidth="1"/>
    <col min="3843" max="3844" width="7.42578125" style="703" customWidth="1"/>
    <col min="3845" max="3845" width="9.5703125" style="703" customWidth="1"/>
    <col min="3846" max="3847" width="9" style="703" customWidth="1"/>
    <col min="3848" max="3848" width="9.42578125" style="703" customWidth="1"/>
    <col min="3849" max="3849" width="10.28515625" style="703" customWidth="1"/>
    <col min="3850" max="3851" width="9" style="703" customWidth="1"/>
    <col min="3852" max="3853" width="7.42578125" style="703" customWidth="1"/>
    <col min="3854" max="3854" width="8.5703125" style="703" customWidth="1"/>
    <col min="3855" max="4095" width="9.140625" style="703"/>
    <col min="4096" max="4097" width="0" style="703" hidden="1" customWidth="1"/>
    <col min="4098" max="4098" width="27.28515625" style="703" customWidth="1"/>
    <col min="4099" max="4100" width="7.42578125" style="703" customWidth="1"/>
    <col min="4101" max="4101" width="9.5703125" style="703" customWidth="1"/>
    <col min="4102" max="4103" width="9" style="703" customWidth="1"/>
    <col min="4104" max="4104" width="9.42578125" style="703" customWidth="1"/>
    <col min="4105" max="4105" width="10.28515625" style="703" customWidth="1"/>
    <col min="4106" max="4107" width="9" style="703" customWidth="1"/>
    <col min="4108" max="4109" width="7.42578125" style="703" customWidth="1"/>
    <col min="4110" max="4110" width="8.5703125" style="703" customWidth="1"/>
    <col min="4111" max="4351" width="9.140625" style="703"/>
    <col min="4352" max="4353" width="0" style="703" hidden="1" customWidth="1"/>
    <col min="4354" max="4354" width="27.28515625" style="703" customWidth="1"/>
    <col min="4355" max="4356" width="7.42578125" style="703" customWidth="1"/>
    <col min="4357" max="4357" width="9.5703125" style="703" customWidth="1"/>
    <col min="4358" max="4359" width="9" style="703" customWidth="1"/>
    <col min="4360" max="4360" width="9.42578125" style="703" customWidth="1"/>
    <col min="4361" max="4361" width="10.28515625" style="703" customWidth="1"/>
    <col min="4362" max="4363" width="9" style="703" customWidth="1"/>
    <col min="4364" max="4365" width="7.42578125" style="703" customWidth="1"/>
    <col min="4366" max="4366" width="8.5703125" style="703" customWidth="1"/>
    <col min="4367" max="4607" width="9.140625" style="703"/>
    <col min="4608" max="4609" width="0" style="703" hidden="1" customWidth="1"/>
    <col min="4610" max="4610" width="27.28515625" style="703" customWidth="1"/>
    <col min="4611" max="4612" width="7.42578125" style="703" customWidth="1"/>
    <col min="4613" max="4613" width="9.5703125" style="703" customWidth="1"/>
    <col min="4614" max="4615" width="9" style="703" customWidth="1"/>
    <col min="4616" max="4616" width="9.42578125" style="703" customWidth="1"/>
    <col min="4617" max="4617" width="10.28515625" style="703" customWidth="1"/>
    <col min="4618" max="4619" width="9" style="703" customWidth="1"/>
    <col min="4620" max="4621" width="7.42578125" style="703" customWidth="1"/>
    <col min="4622" max="4622" width="8.5703125" style="703" customWidth="1"/>
    <col min="4623" max="4863" width="9.140625" style="703"/>
    <col min="4864" max="4865" width="0" style="703" hidden="1" customWidth="1"/>
    <col min="4866" max="4866" width="27.28515625" style="703" customWidth="1"/>
    <col min="4867" max="4868" width="7.42578125" style="703" customWidth="1"/>
    <col min="4869" max="4869" width="9.5703125" style="703" customWidth="1"/>
    <col min="4870" max="4871" width="9" style="703" customWidth="1"/>
    <col min="4872" max="4872" width="9.42578125" style="703" customWidth="1"/>
    <col min="4873" max="4873" width="10.28515625" style="703" customWidth="1"/>
    <col min="4874" max="4875" width="9" style="703" customWidth="1"/>
    <col min="4876" max="4877" width="7.42578125" style="703" customWidth="1"/>
    <col min="4878" max="4878" width="8.5703125" style="703" customWidth="1"/>
    <col min="4879" max="5119" width="9.140625" style="703"/>
    <col min="5120" max="5121" width="0" style="703" hidden="1" customWidth="1"/>
    <col min="5122" max="5122" width="27.28515625" style="703" customWidth="1"/>
    <col min="5123" max="5124" width="7.42578125" style="703" customWidth="1"/>
    <col min="5125" max="5125" width="9.5703125" style="703" customWidth="1"/>
    <col min="5126" max="5127" width="9" style="703" customWidth="1"/>
    <col min="5128" max="5128" width="9.42578125" style="703" customWidth="1"/>
    <col min="5129" max="5129" width="10.28515625" style="703" customWidth="1"/>
    <col min="5130" max="5131" width="9" style="703" customWidth="1"/>
    <col min="5132" max="5133" width="7.42578125" style="703" customWidth="1"/>
    <col min="5134" max="5134" width="8.5703125" style="703" customWidth="1"/>
    <col min="5135" max="5375" width="9.140625" style="703"/>
    <col min="5376" max="5377" width="0" style="703" hidden="1" customWidth="1"/>
    <col min="5378" max="5378" width="27.28515625" style="703" customWidth="1"/>
    <col min="5379" max="5380" width="7.42578125" style="703" customWidth="1"/>
    <col min="5381" max="5381" width="9.5703125" style="703" customWidth="1"/>
    <col min="5382" max="5383" width="9" style="703" customWidth="1"/>
    <col min="5384" max="5384" width="9.42578125" style="703" customWidth="1"/>
    <col min="5385" max="5385" width="10.28515625" style="703" customWidth="1"/>
    <col min="5386" max="5387" width="9" style="703" customWidth="1"/>
    <col min="5388" max="5389" width="7.42578125" style="703" customWidth="1"/>
    <col min="5390" max="5390" width="8.5703125" style="703" customWidth="1"/>
    <col min="5391" max="5631" width="9.140625" style="703"/>
    <col min="5632" max="5633" width="0" style="703" hidden="1" customWidth="1"/>
    <col min="5634" max="5634" width="27.28515625" style="703" customWidth="1"/>
    <col min="5635" max="5636" width="7.42578125" style="703" customWidth="1"/>
    <col min="5637" max="5637" width="9.5703125" style="703" customWidth="1"/>
    <col min="5638" max="5639" width="9" style="703" customWidth="1"/>
    <col min="5640" max="5640" width="9.42578125" style="703" customWidth="1"/>
    <col min="5641" max="5641" width="10.28515625" style="703" customWidth="1"/>
    <col min="5642" max="5643" width="9" style="703" customWidth="1"/>
    <col min="5644" max="5645" width="7.42578125" style="703" customWidth="1"/>
    <col min="5646" max="5646" width="8.5703125" style="703" customWidth="1"/>
    <col min="5647" max="5887" width="9.140625" style="703"/>
    <col min="5888" max="5889" width="0" style="703" hidden="1" customWidth="1"/>
    <col min="5890" max="5890" width="27.28515625" style="703" customWidth="1"/>
    <col min="5891" max="5892" width="7.42578125" style="703" customWidth="1"/>
    <col min="5893" max="5893" width="9.5703125" style="703" customWidth="1"/>
    <col min="5894" max="5895" width="9" style="703" customWidth="1"/>
    <col min="5896" max="5896" width="9.42578125" style="703" customWidth="1"/>
    <col min="5897" max="5897" width="10.28515625" style="703" customWidth="1"/>
    <col min="5898" max="5899" width="9" style="703" customWidth="1"/>
    <col min="5900" max="5901" width="7.42578125" style="703" customWidth="1"/>
    <col min="5902" max="5902" width="8.5703125" style="703" customWidth="1"/>
    <col min="5903" max="6143" width="9.140625" style="703"/>
    <col min="6144" max="6145" width="0" style="703" hidden="1" customWidth="1"/>
    <col min="6146" max="6146" width="27.28515625" style="703" customWidth="1"/>
    <col min="6147" max="6148" width="7.42578125" style="703" customWidth="1"/>
    <col min="6149" max="6149" width="9.5703125" style="703" customWidth="1"/>
    <col min="6150" max="6151" width="9" style="703" customWidth="1"/>
    <col min="6152" max="6152" width="9.42578125" style="703" customWidth="1"/>
    <col min="6153" max="6153" width="10.28515625" style="703" customWidth="1"/>
    <col min="6154" max="6155" width="9" style="703" customWidth="1"/>
    <col min="6156" max="6157" width="7.42578125" style="703" customWidth="1"/>
    <col min="6158" max="6158" width="8.5703125" style="703" customWidth="1"/>
    <col min="6159" max="6399" width="9.140625" style="703"/>
    <col min="6400" max="6401" width="0" style="703" hidden="1" customWidth="1"/>
    <col min="6402" max="6402" width="27.28515625" style="703" customWidth="1"/>
    <col min="6403" max="6404" width="7.42578125" style="703" customWidth="1"/>
    <col min="6405" max="6405" width="9.5703125" style="703" customWidth="1"/>
    <col min="6406" max="6407" width="9" style="703" customWidth="1"/>
    <col min="6408" max="6408" width="9.42578125" style="703" customWidth="1"/>
    <col min="6409" max="6409" width="10.28515625" style="703" customWidth="1"/>
    <col min="6410" max="6411" width="9" style="703" customWidth="1"/>
    <col min="6412" max="6413" width="7.42578125" style="703" customWidth="1"/>
    <col min="6414" max="6414" width="8.5703125" style="703" customWidth="1"/>
    <col min="6415" max="6655" width="9.140625" style="703"/>
    <col min="6656" max="6657" width="0" style="703" hidden="1" customWidth="1"/>
    <col min="6658" max="6658" width="27.28515625" style="703" customWidth="1"/>
    <col min="6659" max="6660" width="7.42578125" style="703" customWidth="1"/>
    <col min="6661" max="6661" width="9.5703125" style="703" customWidth="1"/>
    <col min="6662" max="6663" width="9" style="703" customWidth="1"/>
    <col min="6664" max="6664" width="9.42578125" style="703" customWidth="1"/>
    <col min="6665" max="6665" width="10.28515625" style="703" customWidth="1"/>
    <col min="6666" max="6667" width="9" style="703" customWidth="1"/>
    <col min="6668" max="6669" width="7.42578125" style="703" customWidth="1"/>
    <col min="6670" max="6670" width="8.5703125" style="703" customWidth="1"/>
    <col min="6671" max="6911" width="9.140625" style="703"/>
    <col min="6912" max="6913" width="0" style="703" hidden="1" customWidth="1"/>
    <col min="6914" max="6914" width="27.28515625" style="703" customWidth="1"/>
    <col min="6915" max="6916" width="7.42578125" style="703" customWidth="1"/>
    <col min="6917" max="6917" width="9.5703125" style="703" customWidth="1"/>
    <col min="6918" max="6919" width="9" style="703" customWidth="1"/>
    <col min="6920" max="6920" width="9.42578125" style="703" customWidth="1"/>
    <col min="6921" max="6921" width="10.28515625" style="703" customWidth="1"/>
    <col min="6922" max="6923" width="9" style="703" customWidth="1"/>
    <col min="6924" max="6925" width="7.42578125" style="703" customWidth="1"/>
    <col min="6926" max="6926" width="8.5703125" style="703" customWidth="1"/>
    <col min="6927" max="7167" width="9.140625" style="703"/>
    <col min="7168" max="7169" width="0" style="703" hidden="1" customWidth="1"/>
    <col min="7170" max="7170" width="27.28515625" style="703" customWidth="1"/>
    <col min="7171" max="7172" width="7.42578125" style="703" customWidth="1"/>
    <col min="7173" max="7173" width="9.5703125" style="703" customWidth="1"/>
    <col min="7174" max="7175" width="9" style="703" customWidth="1"/>
    <col min="7176" max="7176" width="9.42578125" style="703" customWidth="1"/>
    <col min="7177" max="7177" width="10.28515625" style="703" customWidth="1"/>
    <col min="7178" max="7179" width="9" style="703" customWidth="1"/>
    <col min="7180" max="7181" width="7.42578125" style="703" customWidth="1"/>
    <col min="7182" max="7182" width="8.5703125" style="703" customWidth="1"/>
    <col min="7183" max="7423" width="9.140625" style="703"/>
    <col min="7424" max="7425" width="0" style="703" hidden="1" customWidth="1"/>
    <col min="7426" max="7426" width="27.28515625" style="703" customWidth="1"/>
    <col min="7427" max="7428" width="7.42578125" style="703" customWidth="1"/>
    <col min="7429" max="7429" width="9.5703125" style="703" customWidth="1"/>
    <col min="7430" max="7431" width="9" style="703" customWidth="1"/>
    <col min="7432" max="7432" width="9.42578125" style="703" customWidth="1"/>
    <col min="7433" max="7433" width="10.28515625" style="703" customWidth="1"/>
    <col min="7434" max="7435" width="9" style="703" customWidth="1"/>
    <col min="7436" max="7437" width="7.42578125" style="703" customWidth="1"/>
    <col min="7438" max="7438" width="8.5703125" style="703" customWidth="1"/>
    <col min="7439" max="7679" width="9.140625" style="703"/>
    <col min="7680" max="7681" width="0" style="703" hidden="1" customWidth="1"/>
    <col min="7682" max="7682" width="27.28515625" style="703" customWidth="1"/>
    <col min="7683" max="7684" width="7.42578125" style="703" customWidth="1"/>
    <col min="7685" max="7685" width="9.5703125" style="703" customWidth="1"/>
    <col min="7686" max="7687" width="9" style="703" customWidth="1"/>
    <col min="7688" max="7688" width="9.42578125" style="703" customWidth="1"/>
    <col min="7689" max="7689" width="10.28515625" style="703" customWidth="1"/>
    <col min="7690" max="7691" width="9" style="703" customWidth="1"/>
    <col min="7692" max="7693" width="7.42578125" style="703" customWidth="1"/>
    <col min="7694" max="7694" width="8.5703125" style="703" customWidth="1"/>
    <col min="7695" max="7935" width="9.140625" style="703"/>
    <col min="7936" max="7937" width="0" style="703" hidden="1" customWidth="1"/>
    <col min="7938" max="7938" width="27.28515625" style="703" customWidth="1"/>
    <col min="7939" max="7940" width="7.42578125" style="703" customWidth="1"/>
    <col min="7941" max="7941" width="9.5703125" style="703" customWidth="1"/>
    <col min="7942" max="7943" width="9" style="703" customWidth="1"/>
    <col min="7944" max="7944" width="9.42578125" style="703" customWidth="1"/>
    <col min="7945" max="7945" width="10.28515625" style="703" customWidth="1"/>
    <col min="7946" max="7947" width="9" style="703" customWidth="1"/>
    <col min="7948" max="7949" width="7.42578125" style="703" customWidth="1"/>
    <col min="7950" max="7950" width="8.5703125" style="703" customWidth="1"/>
    <col min="7951" max="8191" width="9.140625" style="703"/>
    <col min="8192" max="8193" width="0" style="703" hidden="1" customWidth="1"/>
    <col min="8194" max="8194" width="27.28515625" style="703" customWidth="1"/>
    <col min="8195" max="8196" width="7.42578125" style="703" customWidth="1"/>
    <col min="8197" max="8197" width="9.5703125" style="703" customWidth="1"/>
    <col min="8198" max="8199" width="9" style="703" customWidth="1"/>
    <col min="8200" max="8200" width="9.42578125" style="703" customWidth="1"/>
    <col min="8201" max="8201" width="10.28515625" style="703" customWidth="1"/>
    <col min="8202" max="8203" width="9" style="703" customWidth="1"/>
    <col min="8204" max="8205" width="7.42578125" style="703" customWidth="1"/>
    <col min="8206" max="8206" width="8.5703125" style="703" customWidth="1"/>
    <col min="8207" max="8447" width="9.140625" style="703"/>
    <col min="8448" max="8449" width="0" style="703" hidden="1" customWidth="1"/>
    <col min="8450" max="8450" width="27.28515625" style="703" customWidth="1"/>
    <col min="8451" max="8452" width="7.42578125" style="703" customWidth="1"/>
    <col min="8453" max="8453" width="9.5703125" style="703" customWidth="1"/>
    <col min="8454" max="8455" width="9" style="703" customWidth="1"/>
    <col min="8456" max="8456" width="9.42578125" style="703" customWidth="1"/>
    <col min="8457" max="8457" width="10.28515625" style="703" customWidth="1"/>
    <col min="8458" max="8459" width="9" style="703" customWidth="1"/>
    <col min="8460" max="8461" width="7.42578125" style="703" customWidth="1"/>
    <col min="8462" max="8462" width="8.5703125" style="703" customWidth="1"/>
    <col min="8463" max="8703" width="9.140625" style="703"/>
    <col min="8704" max="8705" width="0" style="703" hidden="1" customWidth="1"/>
    <col min="8706" max="8706" width="27.28515625" style="703" customWidth="1"/>
    <col min="8707" max="8708" width="7.42578125" style="703" customWidth="1"/>
    <col min="8709" max="8709" width="9.5703125" style="703" customWidth="1"/>
    <col min="8710" max="8711" width="9" style="703" customWidth="1"/>
    <col min="8712" max="8712" width="9.42578125" style="703" customWidth="1"/>
    <col min="8713" max="8713" width="10.28515625" style="703" customWidth="1"/>
    <col min="8714" max="8715" width="9" style="703" customWidth="1"/>
    <col min="8716" max="8717" width="7.42578125" style="703" customWidth="1"/>
    <col min="8718" max="8718" width="8.5703125" style="703" customWidth="1"/>
    <col min="8719" max="8959" width="9.140625" style="703"/>
    <col min="8960" max="8961" width="0" style="703" hidden="1" customWidth="1"/>
    <col min="8962" max="8962" width="27.28515625" style="703" customWidth="1"/>
    <col min="8963" max="8964" width="7.42578125" style="703" customWidth="1"/>
    <col min="8965" max="8965" width="9.5703125" style="703" customWidth="1"/>
    <col min="8966" max="8967" width="9" style="703" customWidth="1"/>
    <col min="8968" max="8968" width="9.42578125" style="703" customWidth="1"/>
    <col min="8969" max="8969" width="10.28515625" style="703" customWidth="1"/>
    <col min="8970" max="8971" width="9" style="703" customWidth="1"/>
    <col min="8972" max="8973" width="7.42578125" style="703" customWidth="1"/>
    <col min="8974" max="8974" width="8.5703125" style="703" customWidth="1"/>
    <col min="8975" max="9215" width="9.140625" style="703"/>
    <col min="9216" max="9217" width="0" style="703" hidden="1" customWidth="1"/>
    <col min="9218" max="9218" width="27.28515625" style="703" customWidth="1"/>
    <col min="9219" max="9220" width="7.42578125" style="703" customWidth="1"/>
    <col min="9221" max="9221" width="9.5703125" style="703" customWidth="1"/>
    <col min="9222" max="9223" width="9" style="703" customWidth="1"/>
    <col min="9224" max="9224" width="9.42578125" style="703" customWidth="1"/>
    <col min="9225" max="9225" width="10.28515625" style="703" customWidth="1"/>
    <col min="9226" max="9227" width="9" style="703" customWidth="1"/>
    <col min="9228" max="9229" width="7.42578125" style="703" customWidth="1"/>
    <col min="9230" max="9230" width="8.5703125" style="703" customWidth="1"/>
    <col min="9231" max="9471" width="9.140625" style="703"/>
    <col min="9472" max="9473" width="0" style="703" hidden="1" customWidth="1"/>
    <col min="9474" max="9474" width="27.28515625" style="703" customWidth="1"/>
    <col min="9475" max="9476" width="7.42578125" style="703" customWidth="1"/>
    <col min="9477" max="9477" width="9.5703125" style="703" customWidth="1"/>
    <col min="9478" max="9479" width="9" style="703" customWidth="1"/>
    <col min="9480" max="9480" width="9.42578125" style="703" customWidth="1"/>
    <col min="9481" max="9481" width="10.28515625" style="703" customWidth="1"/>
    <col min="9482" max="9483" width="9" style="703" customWidth="1"/>
    <col min="9484" max="9485" width="7.42578125" style="703" customWidth="1"/>
    <col min="9486" max="9486" width="8.5703125" style="703" customWidth="1"/>
    <col min="9487" max="9727" width="9.140625" style="703"/>
    <col min="9728" max="9729" width="0" style="703" hidden="1" customWidth="1"/>
    <col min="9730" max="9730" width="27.28515625" style="703" customWidth="1"/>
    <col min="9731" max="9732" width="7.42578125" style="703" customWidth="1"/>
    <col min="9733" max="9733" width="9.5703125" style="703" customWidth="1"/>
    <col min="9734" max="9735" width="9" style="703" customWidth="1"/>
    <col min="9736" max="9736" width="9.42578125" style="703" customWidth="1"/>
    <col min="9737" max="9737" width="10.28515625" style="703" customWidth="1"/>
    <col min="9738" max="9739" width="9" style="703" customWidth="1"/>
    <col min="9740" max="9741" width="7.42578125" style="703" customWidth="1"/>
    <col min="9742" max="9742" width="8.5703125" style="703" customWidth="1"/>
    <col min="9743" max="9983" width="9.140625" style="703"/>
    <col min="9984" max="9985" width="0" style="703" hidden="1" customWidth="1"/>
    <col min="9986" max="9986" width="27.28515625" style="703" customWidth="1"/>
    <col min="9987" max="9988" width="7.42578125" style="703" customWidth="1"/>
    <col min="9989" max="9989" width="9.5703125" style="703" customWidth="1"/>
    <col min="9990" max="9991" width="9" style="703" customWidth="1"/>
    <col min="9992" max="9992" width="9.42578125" style="703" customWidth="1"/>
    <col min="9993" max="9993" width="10.28515625" style="703" customWidth="1"/>
    <col min="9994" max="9995" width="9" style="703" customWidth="1"/>
    <col min="9996" max="9997" width="7.42578125" style="703" customWidth="1"/>
    <col min="9998" max="9998" width="8.5703125" style="703" customWidth="1"/>
    <col min="9999" max="10239" width="9.140625" style="703"/>
    <col min="10240" max="10241" width="0" style="703" hidden="1" customWidth="1"/>
    <col min="10242" max="10242" width="27.28515625" style="703" customWidth="1"/>
    <col min="10243" max="10244" width="7.42578125" style="703" customWidth="1"/>
    <col min="10245" max="10245" width="9.5703125" style="703" customWidth="1"/>
    <col min="10246" max="10247" width="9" style="703" customWidth="1"/>
    <col min="10248" max="10248" width="9.42578125" style="703" customWidth="1"/>
    <col min="10249" max="10249" width="10.28515625" style="703" customWidth="1"/>
    <col min="10250" max="10251" width="9" style="703" customWidth="1"/>
    <col min="10252" max="10253" width="7.42578125" style="703" customWidth="1"/>
    <col min="10254" max="10254" width="8.5703125" style="703" customWidth="1"/>
    <col min="10255" max="10495" width="9.140625" style="703"/>
    <col min="10496" max="10497" width="0" style="703" hidden="1" customWidth="1"/>
    <col min="10498" max="10498" width="27.28515625" style="703" customWidth="1"/>
    <col min="10499" max="10500" width="7.42578125" style="703" customWidth="1"/>
    <col min="10501" max="10501" width="9.5703125" style="703" customWidth="1"/>
    <col min="10502" max="10503" width="9" style="703" customWidth="1"/>
    <col min="10504" max="10504" width="9.42578125" style="703" customWidth="1"/>
    <col min="10505" max="10505" width="10.28515625" style="703" customWidth="1"/>
    <col min="10506" max="10507" width="9" style="703" customWidth="1"/>
    <col min="10508" max="10509" width="7.42578125" style="703" customWidth="1"/>
    <col min="10510" max="10510" width="8.5703125" style="703" customWidth="1"/>
    <col min="10511" max="10751" width="9.140625" style="703"/>
    <col min="10752" max="10753" width="0" style="703" hidden="1" customWidth="1"/>
    <col min="10754" max="10754" width="27.28515625" style="703" customWidth="1"/>
    <col min="10755" max="10756" width="7.42578125" style="703" customWidth="1"/>
    <col min="10757" max="10757" width="9.5703125" style="703" customWidth="1"/>
    <col min="10758" max="10759" width="9" style="703" customWidth="1"/>
    <col min="10760" max="10760" width="9.42578125" style="703" customWidth="1"/>
    <col min="10761" max="10761" width="10.28515625" style="703" customWidth="1"/>
    <col min="10762" max="10763" width="9" style="703" customWidth="1"/>
    <col min="10764" max="10765" width="7.42578125" style="703" customWidth="1"/>
    <col min="10766" max="10766" width="8.5703125" style="703" customWidth="1"/>
    <col min="10767" max="11007" width="9.140625" style="703"/>
    <col min="11008" max="11009" width="0" style="703" hidden="1" customWidth="1"/>
    <col min="11010" max="11010" width="27.28515625" style="703" customWidth="1"/>
    <col min="11011" max="11012" width="7.42578125" style="703" customWidth="1"/>
    <col min="11013" max="11013" width="9.5703125" style="703" customWidth="1"/>
    <col min="11014" max="11015" width="9" style="703" customWidth="1"/>
    <col min="11016" max="11016" width="9.42578125" style="703" customWidth="1"/>
    <col min="11017" max="11017" width="10.28515625" style="703" customWidth="1"/>
    <col min="11018" max="11019" width="9" style="703" customWidth="1"/>
    <col min="11020" max="11021" width="7.42578125" style="703" customWidth="1"/>
    <col min="11022" max="11022" width="8.5703125" style="703" customWidth="1"/>
    <col min="11023" max="11263" width="9.140625" style="703"/>
    <col min="11264" max="11265" width="0" style="703" hidden="1" customWidth="1"/>
    <col min="11266" max="11266" width="27.28515625" style="703" customWidth="1"/>
    <col min="11267" max="11268" width="7.42578125" style="703" customWidth="1"/>
    <col min="11269" max="11269" width="9.5703125" style="703" customWidth="1"/>
    <col min="11270" max="11271" width="9" style="703" customWidth="1"/>
    <col min="11272" max="11272" width="9.42578125" style="703" customWidth="1"/>
    <col min="11273" max="11273" width="10.28515625" style="703" customWidth="1"/>
    <col min="11274" max="11275" width="9" style="703" customWidth="1"/>
    <col min="11276" max="11277" width="7.42578125" style="703" customWidth="1"/>
    <col min="11278" max="11278" width="8.5703125" style="703" customWidth="1"/>
    <col min="11279" max="11519" width="9.140625" style="703"/>
    <col min="11520" max="11521" width="0" style="703" hidden="1" customWidth="1"/>
    <col min="11522" max="11522" width="27.28515625" style="703" customWidth="1"/>
    <col min="11523" max="11524" width="7.42578125" style="703" customWidth="1"/>
    <col min="11525" max="11525" width="9.5703125" style="703" customWidth="1"/>
    <col min="11526" max="11527" width="9" style="703" customWidth="1"/>
    <col min="11528" max="11528" width="9.42578125" style="703" customWidth="1"/>
    <col min="11529" max="11529" width="10.28515625" style="703" customWidth="1"/>
    <col min="11530" max="11531" width="9" style="703" customWidth="1"/>
    <col min="11532" max="11533" width="7.42578125" style="703" customWidth="1"/>
    <col min="11534" max="11534" width="8.5703125" style="703" customWidth="1"/>
    <col min="11535" max="11775" width="9.140625" style="703"/>
    <col min="11776" max="11777" width="0" style="703" hidden="1" customWidth="1"/>
    <col min="11778" max="11778" width="27.28515625" style="703" customWidth="1"/>
    <col min="11779" max="11780" width="7.42578125" style="703" customWidth="1"/>
    <col min="11781" max="11781" width="9.5703125" style="703" customWidth="1"/>
    <col min="11782" max="11783" width="9" style="703" customWidth="1"/>
    <col min="11784" max="11784" width="9.42578125" style="703" customWidth="1"/>
    <col min="11785" max="11785" width="10.28515625" style="703" customWidth="1"/>
    <col min="11786" max="11787" width="9" style="703" customWidth="1"/>
    <col min="11788" max="11789" width="7.42578125" style="703" customWidth="1"/>
    <col min="11790" max="11790" width="8.5703125" style="703" customWidth="1"/>
    <col min="11791" max="12031" width="9.140625" style="703"/>
    <col min="12032" max="12033" width="0" style="703" hidden="1" customWidth="1"/>
    <col min="12034" max="12034" width="27.28515625" style="703" customWidth="1"/>
    <col min="12035" max="12036" width="7.42578125" style="703" customWidth="1"/>
    <col min="12037" max="12037" width="9.5703125" style="703" customWidth="1"/>
    <col min="12038" max="12039" width="9" style="703" customWidth="1"/>
    <col min="12040" max="12040" width="9.42578125" style="703" customWidth="1"/>
    <col min="12041" max="12041" width="10.28515625" style="703" customWidth="1"/>
    <col min="12042" max="12043" width="9" style="703" customWidth="1"/>
    <col min="12044" max="12045" width="7.42578125" style="703" customWidth="1"/>
    <col min="12046" max="12046" width="8.5703125" style="703" customWidth="1"/>
    <col min="12047" max="12287" width="9.140625" style="703"/>
    <col min="12288" max="12289" width="0" style="703" hidden="1" customWidth="1"/>
    <col min="12290" max="12290" width="27.28515625" style="703" customWidth="1"/>
    <col min="12291" max="12292" width="7.42578125" style="703" customWidth="1"/>
    <col min="12293" max="12293" width="9.5703125" style="703" customWidth="1"/>
    <col min="12294" max="12295" width="9" style="703" customWidth="1"/>
    <col min="12296" max="12296" width="9.42578125" style="703" customWidth="1"/>
    <col min="12297" max="12297" width="10.28515625" style="703" customWidth="1"/>
    <col min="12298" max="12299" width="9" style="703" customWidth="1"/>
    <col min="12300" max="12301" width="7.42578125" style="703" customWidth="1"/>
    <col min="12302" max="12302" width="8.5703125" style="703" customWidth="1"/>
    <col min="12303" max="12543" width="9.140625" style="703"/>
    <col min="12544" max="12545" width="0" style="703" hidden="1" customWidth="1"/>
    <col min="12546" max="12546" width="27.28515625" style="703" customWidth="1"/>
    <col min="12547" max="12548" width="7.42578125" style="703" customWidth="1"/>
    <col min="12549" max="12549" width="9.5703125" style="703" customWidth="1"/>
    <col min="12550" max="12551" width="9" style="703" customWidth="1"/>
    <col min="12552" max="12552" width="9.42578125" style="703" customWidth="1"/>
    <col min="12553" max="12553" width="10.28515625" style="703" customWidth="1"/>
    <col min="12554" max="12555" width="9" style="703" customWidth="1"/>
    <col min="12556" max="12557" width="7.42578125" style="703" customWidth="1"/>
    <col min="12558" max="12558" width="8.5703125" style="703" customWidth="1"/>
    <col min="12559" max="12799" width="9.140625" style="703"/>
    <col min="12800" max="12801" width="0" style="703" hidden="1" customWidth="1"/>
    <col min="12802" max="12802" width="27.28515625" style="703" customWidth="1"/>
    <col min="12803" max="12804" width="7.42578125" style="703" customWidth="1"/>
    <col min="12805" max="12805" width="9.5703125" style="703" customWidth="1"/>
    <col min="12806" max="12807" width="9" style="703" customWidth="1"/>
    <col min="12808" max="12808" width="9.42578125" style="703" customWidth="1"/>
    <col min="12809" max="12809" width="10.28515625" style="703" customWidth="1"/>
    <col min="12810" max="12811" width="9" style="703" customWidth="1"/>
    <col min="12812" max="12813" width="7.42578125" style="703" customWidth="1"/>
    <col min="12814" max="12814" width="8.5703125" style="703" customWidth="1"/>
    <col min="12815" max="13055" width="9.140625" style="703"/>
    <col min="13056" max="13057" width="0" style="703" hidden="1" customWidth="1"/>
    <col min="13058" max="13058" width="27.28515625" style="703" customWidth="1"/>
    <col min="13059" max="13060" width="7.42578125" style="703" customWidth="1"/>
    <col min="13061" max="13061" width="9.5703125" style="703" customWidth="1"/>
    <col min="13062" max="13063" width="9" style="703" customWidth="1"/>
    <col min="13064" max="13064" width="9.42578125" style="703" customWidth="1"/>
    <col min="13065" max="13065" width="10.28515625" style="703" customWidth="1"/>
    <col min="13066" max="13067" width="9" style="703" customWidth="1"/>
    <col min="13068" max="13069" width="7.42578125" style="703" customWidth="1"/>
    <col min="13070" max="13070" width="8.5703125" style="703" customWidth="1"/>
    <col min="13071" max="13311" width="9.140625" style="703"/>
    <col min="13312" max="13313" width="0" style="703" hidden="1" customWidth="1"/>
    <col min="13314" max="13314" width="27.28515625" style="703" customWidth="1"/>
    <col min="13315" max="13316" width="7.42578125" style="703" customWidth="1"/>
    <col min="13317" max="13317" width="9.5703125" style="703" customWidth="1"/>
    <col min="13318" max="13319" width="9" style="703" customWidth="1"/>
    <col min="13320" max="13320" width="9.42578125" style="703" customWidth="1"/>
    <col min="13321" max="13321" width="10.28515625" style="703" customWidth="1"/>
    <col min="13322" max="13323" width="9" style="703" customWidth="1"/>
    <col min="13324" max="13325" width="7.42578125" style="703" customWidth="1"/>
    <col min="13326" max="13326" width="8.5703125" style="703" customWidth="1"/>
    <col min="13327" max="13567" width="9.140625" style="703"/>
    <col min="13568" max="13569" width="0" style="703" hidden="1" customWidth="1"/>
    <col min="13570" max="13570" width="27.28515625" style="703" customWidth="1"/>
    <col min="13571" max="13572" width="7.42578125" style="703" customWidth="1"/>
    <col min="13573" max="13573" width="9.5703125" style="703" customWidth="1"/>
    <col min="13574" max="13575" width="9" style="703" customWidth="1"/>
    <col min="13576" max="13576" width="9.42578125" style="703" customWidth="1"/>
    <col min="13577" max="13577" width="10.28515625" style="703" customWidth="1"/>
    <col min="13578" max="13579" width="9" style="703" customWidth="1"/>
    <col min="13580" max="13581" width="7.42578125" style="703" customWidth="1"/>
    <col min="13582" max="13582" width="8.5703125" style="703" customWidth="1"/>
    <col min="13583" max="13823" width="9.140625" style="703"/>
    <col min="13824" max="13825" width="0" style="703" hidden="1" customWidth="1"/>
    <col min="13826" max="13826" width="27.28515625" style="703" customWidth="1"/>
    <col min="13827" max="13828" width="7.42578125" style="703" customWidth="1"/>
    <col min="13829" max="13829" width="9.5703125" style="703" customWidth="1"/>
    <col min="13830" max="13831" width="9" style="703" customWidth="1"/>
    <col min="13832" max="13832" width="9.42578125" style="703" customWidth="1"/>
    <col min="13833" max="13833" width="10.28515625" style="703" customWidth="1"/>
    <col min="13834" max="13835" width="9" style="703" customWidth="1"/>
    <col min="13836" max="13837" width="7.42578125" style="703" customWidth="1"/>
    <col min="13838" max="13838" width="8.5703125" style="703" customWidth="1"/>
    <col min="13839" max="14079" width="9.140625" style="703"/>
    <col min="14080" max="14081" width="0" style="703" hidden="1" customWidth="1"/>
    <col min="14082" max="14082" width="27.28515625" style="703" customWidth="1"/>
    <col min="14083" max="14084" width="7.42578125" style="703" customWidth="1"/>
    <col min="14085" max="14085" width="9.5703125" style="703" customWidth="1"/>
    <col min="14086" max="14087" width="9" style="703" customWidth="1"/>
    <col min="14088" max="14088" width="9.42578125" style="703" customWidth="1"/>
    <col min="14089" max="14089" width="10.28515625" style="703" customWidth="1"/>
    <col min="14090" max="14091" width="9" style="703" customWidth="1"/>
    <col min="14092" max="14093" width="7.42578125" style="703" customWidth="1"/>
    <col min="14094" max="14094" width="8.5703125" style="703" customWidth="1"/>
    <col min="14095" max="14335" width="9.140625" style="703"/>
    <col min="14336" max="14337" width="0" style="703" hidden="1" customWidth="1"/>
    <col min="14338" max="14338" width="27.28515625" style="703" customWidth="1"/>
    <col min="14339" max="14340" width="7.42578125" style="703" customWidth="1"/>
    <col min="14341" max="14341" width="9.5703125" style="703" customWidth="1"/>
    <col min="14342" max="14343" width="9" style="703" customWidth="1"/>
    <col min="14344" max="14344" width="9.42578125" style="703" customWidth="1"/>
    <col min="14345" max="14345" width="10.28515625" style="703" customWidth="1"/>
    <col min="14346" max="14347" width="9" style="703" customWidth="1"/>
    <col min="14348" max="14349" width="7.42578125" style="703" customWidth="1"/>
    <col min="14350" max="14350" width="8.5703125" style="703" customWidth="1"/>
    <col min="14351" max="14591" width="9.140625" style="703"/>
    <col min="14592" max="14593" width="0" style="703" hidden="1" customWidth="1"/>
    <col min="14594" max="14594" width="27.28515625" style="703" customWidth="1"/>
    <col min="14595" max="14596" width="7.42578125" style="703" customWidth="1"/>
    <col min="14597" max="14597" width="9.5703125" style="703" customWidth="1"/>
    <col min="14598" max="14599" width="9" style="703" customWidth="1"/>
    <col min="14600" max="14600" width="9.42578125" style="703" customWidth="1"/>
    <col min="14601" max="14601" width="10.28515625" style="703" customWidth="1"/>
    <col min="14602" max="14603" width="9" style="703" customWidth="1"/>
    <col min="14604" max="14605" width="7.42578125" style="703" customWidth="1"/>
    <col min="14606" max="14606" width="8.5703125" style="703" customWidth="1"/>
    <col min="14607" max="14847" width="9.140625" style="703"/>
    <col min="14848" max="14849" width="0" style="703" hidden="1" customWidth="1"/>
    <col min="14850" max="14850" width="27.28515625" style="703" customWidth="1"/>
    <col min="14851" max="14852" width="7.42578125" style="703" customWidth="1"/>
    <col min="14853" max="14853" width="9.5703125" style="703" customWidth="1"/>
    <col min="14854" max="14855" width="9" style="703" customWidth="1"/>
    <col min="14856" max="14856" width="9.42578125" style="703" customWidth="1"/>
    <col min="14857" max="14857" width="10.28515625" style="703" customWidth="1"/>
    <col min="14858" max="14859" width="9" style="703" customWidth="1"/>
    <col min="14860" max="14861" width="7.42578125" style="703" customWidth="1"/>
    <col min="14862" max="14862" width="8.5703125" style="703" customWidth="1"/>
    <col min="14863" max="15103" width="9.140625" style="703"/>
    <col min="15104" max="15105" width="0" style="703" hidden="1" customWidth="1"/>
    <col min="15106" max="15106" width="27.28515625" style="703" customWidth="1"/>
    <col min="15107" max="15108" width="7.42578125" style="703" customWidth="1"/>
    <col min="15109" max="15109" width="9.5703125" style="703" customWidth="1"/>
    <col min="15110" max="15111" width="9" style="703" customWidth="1"/>
    <col min="15112" max="15112" width="9.42578125" style="703" customWidth="1"/>
    <col min="15113" max="15113" width="10.28515625" style="703" customWidth="1"/>
    <col min="15114" max="15115" width="9" style="703" customWidth="1"/>
    <col min="15116" max="15117" width="7.42578125" style="703" customWidth="1"/>
    <col min="15118" max="15118" width="8.5703125" style="703" customWidth="1"/>
    <col min="15119" max="15359" width="9.140625" style="703"/>
    <col min="15360" max="15361" width="0" style="703" hidden="1" customWidth="1"/>
    <col min="15362" max="15362" width="27.28515625" style="703" customWidth="1"/>
    <col min="15363" max="15364" width="7.42578125" style="703" customWidth="1"/>
    <col min="15365" max="15365" width="9.5703125" style="703" customWidth="1"/>
    <col min="15366" max="15367" width="9" style="703" customWidth="1"/>
    <col min="15368" max="15368" width="9.42578125" style="703" customWidth="1"/>
    <col min="15369" max="15369" width="10.28515625" style="703" customWidth="1"/>
    <col min="15370" max="15371" width="9" style="703" customWidth="1"/>
    <col min="15372" max="15373" width="7.42578125" style="703" customWidth="1"/>
    <col min="15374" max="15374" width="8.5703125" style="703" customWidth="1"/>
    <col min="15375" max="15615" width="9.140625" style="703"/>
    <col min="15616" max="15617" width="0" style="703" hidden="1" customWidth="1"/>
    <col min="15618" max="15618" width="27.28515625" style="703" customWidth="1"/>
    <col min="15619" max="15620" width="7.42578125" style="703" customWidth="1"/>
    <col min="15621" max="15621" width="9.5703125" style="703" customWidth="1"/>
    <col min="15622" max="15623" width="9" style="703" customWidth="1"/>
    <col min="15624" max="15624" width="9.42578125" style="703" customWidth="1"/>
    <col min="15625" max="15625" width="10.28515625" style="703" customWidth="1"/>
    <col min="15626" max="15627" width="9" style="703" customWidth="1"/>
    <col min="15628" max="15629" width="7.42578125" style="703" customWidth="1"/>
    <col min="15630" max="15630" width="8.5703125" style="703" customWidth="1"/>
    <col min="15631" max="15871" width="9.140625" style="703"/>
    <col min="15872" max="15873" width="0" style="703" hidden="1" customWidth="1"/>
    <col min="15874" max="15874" width="27.28515625" style="703" customWidth="1"/>
    <col min="15875" max="15876" width="7.42578125" style="703" customWidth="1"/>
    <col min="15877" max="15877" width="9.5703125" style="703" customWidth="1"/>
    <col min="15878" max="15879" width="9" style="703" customWidth="1"/>
    <col min="15880" max="15880" width="9.42578125" style="703" customWidth="1"/>
    <col min="15881" max="15881" width="10.28515625" style="703" customWidth="1"/>
    <col min="15882" max="15883" width="9" style="703" customWidth="1"/>
    <col min="15884" max="15885" width="7.42578125" style="703" customWidth="1"/>
    <col min="15886" max="15886" width="8.5703125" style="703" customWidth="1"/>
    <col min="15887" max="16127" width="9.140625" style="703"/>
    <col min="16128" max="16129" width="0" style="703" hidden="1" customWidth="1"/>
    <col min="16130" max="16130" width="27.28515625" style="703" customWidth="1"/>
    <col min="16131" max="16132" width="7.42578125" style="703" customWidth="1"/>
    <col min="16133" max="16133" width="9.5703125" style="703" customWidth="1"/>
    <col min="16134" max="16135" width="9" style="703" customWidth="1"/>
    <col min="16136" max="16136" width="9.42578125" style="703" customWidth="1"/>
    <col min="16137" max="16137" width="10.28515625" style="703" customWidth="1"/>
    <col min="16138" max="16139" width="9" style="703" customWidth="1"/>
    <col min="16140" max="16141" width="7.42578125" style="703" customWidth="1"/>
    <col min="16142" max="16142" width="8.5703125" style="703" customWidth="1"/>
    <col min="16143" max="16384" width="9.140625" style="703"/>
  </cols>
  <sheetData>
    <row r="1" spans="3:16" s="732" customFormat="1" ht="29.25" customHeight="1">
      <c r="C1" s="1168" t="s">
        <v>993</v>
      </c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1168"/>
      <c r="O1" s="1168"/>
      <c r="P1" s="1168"/>
    </row>
    <row r="2" spans="3:16" s="732" customFormat="1" ht="45" customHeight="1">
      <c r="C2" s="1159" t="s">
        <v>1222</v>
      </c>
      <c r="D2" s="1159"/>
      <c r="E2" s="1159"/>
      <c r="F2" s="1159"/>
      <c r="G2" s="1159"/>
      <c r="H2" s="1159"/>
      <c r="I2" s="1159"/>
      <c r="J2" s="1159"/>
      <c r="K2" s="1159"/>
      <c r="L2" s="1159"/>
      <c r="M2" s="1159"/>
      <c r="N2" s="1159"/>
      <c r="O2" s="1159"/>
      <c r="P2" s="1159"/>
    </row>
    <row r="3" spans="3:16" s="732" customFormat="1" ht="18.95" customHeight="1" thickBot="1">
      <c r="C3" s="733" t="s">
        <v>1188</v>
      </c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696" t="s">
        <v>1189</v>
      </c>
    </row>
    <row r="4" spans="3:16" s="699" customFormat="1" ht="18.95" customHeight="1" thickTop="1">
      <c r="C4" s="1160" t="s">
        <v>14</v>
      </c>
      <c r="D4" s="1160" t="s">
        <v>994</v>
      </c>
      <c r="E4" s="1160"/>
      <c r="F4" s="1160"/>
      <c r="G4" s="1160" t="s">
        <v>995</v>
      </c>
      <c r="H4" s="1160"/>
      <c r="I4" s="1160"/>
      <c r="J4" s="1160" t="s">
        <v>996</v>
      </c>
      <c r="K4" s="1160"/>
      <c r="L4" s="1160"/>
      <c r="M4" s="1160" t="s">
        <v>234</v>
      </c>
      <c r="N4" s="1160"/>
      <c r="O4" s="1160"/>
      <c r="P4" s="1160" t="s">
        <v>304</v>
      </c>
    </row>
    <row r="5" spans="3:16" s="699" customFormat="1" ht="18.95" customHeight="1">
      <c r="C5" s="1157"/>
      <c r="D5" s="1157" t="s">
        <v>865</v>
      </c>
      <c r="E5" s="1157"/>
      <c r="F5" s="1157"/>
      <c r="G5" s="1157" t="s">
        <v>997</v>
      </c>
      <c r="H5" s="1157"/>
      <c r="I5" s="1157"/>
      <c r="J5" s="1157" t="s">
        <v>867</v>
      </c>
      <c r="K5" s="1157"/>
      <c r="L5" s="1157"/>
      <c r="M5" s="1157" t="s">
        <v>998</v>
      </c>
      <c r="N5" s="1157"/>
      <c r="O5" s="1157"/>
      <c r="P5" s="1157"/>
    </row>
    <row r="6" spans="3:16" s="699" customFormat="1" ht="18.95" customHeight="1">
      <c r="C6" s="1157"/>
      <c r="D6" s="679" t="s">
        <v>235</v>
      </c>
      <c r="E6" s="679" t="s">
        <v>236</v>
      </c>
      <c r="F6" s="679" t="s">
        <v>241</v>
      </c>
      <c r="G6" s="679" t="s">
        <v>235</v>
      </c>
      <c r="H6" s="679" t="s">
        <v>236</v>
      </c>
      <c r="I6" s="679" t="s">
        <v>241</v>
      </c>
      <c r="J6" s="679" t="s">
        <v>235</v>
      </c>
      <c r="K6" s="679" t="s">
        <v>236</v>
      </c>
      <c r="L6" s="679" t="s">
        <v>241</v>
      </c>
      <c r="M6" s="679" t="s">
        <v>235</v>
      </c>
      <c r="N6" s="679" t="s">
        <v>236</v>
      </c>
      <c r="O6" s="679" t="s">
        <v>241</v>
      </c>
      <c r="P6" s="1157"/>
    </row>
    <row r="7" spans="3:16" s="699" customFormat="1" ht="24" customHeight="1" thickBot="1">
      <c r="C7" s="1169"/>
      <c r="D7" s="735" t="s">
        <v>999</v>
      </c>
      <c r="E7" s="735" t="s">
        <v>239</v>
      </c>
      <c r="F7" s="735" t="s">
        <v>240</v>
      </c>
      <c r="G7" s="735" t="s">
        <v>999</v>
      </c>
      <c r="H7" s="735" t="s">
        <v>239</v>
      </c>
      <c r="I7" s="735" t="s">
        <v>240</v>
      </c>
      <c r="J7" s="735" t="s">
        <v>999</v>
      </c>
      <c r="K7" s="735" t="s">
        <v>239</v>
      </c>
      <c r="L7" s="735" t="s">
        <v>240</v>
      </c>
      <c r="M7" s="735" t="s">
        <v>999</v>
      </c>
      <c r="N7" s="735" t="s">
        <v>239</v>
      </c>
      <c r="O7" s="735" t="s">
        <v>240</v>
      </c>
      <c r="P7" s="1169"/>
    </row>
    <row r="8" spans="3:16" s="699" customFormat="1" ht="26.25" customHeight="1">
      <c r="C8" s="736" t="s">
        <v>24</v>
      </c>
      <c r="D8" s="737">
        <v>0</v>
      </c>
      <c r="E8" s="737">
        <v>0</v>
      </c>
      <c r="F8" s="737">
        <v>0</v>
      </c>
      <c r="G8" s="737">
        <v>5</v>
      </c>
      <c r="H8" s="737">
        <v>9</v>
      </c>
      <c r="I8" s="737">
        <v>14</v>
      </c>
      <c r="J8" s="737">
        <v>0</v>
      </c>
      <c r="K8" s="737">
        <v>0</v>
      </c>
      <c r="L8" s="737">
        <v>0</v>
      </c>
      <c r="M8" s="737">
        <f>J8+G8+D8</f>
        <v>5</v>
      </c>
      <c r="N8" s="737">
        <f>K8+H8+E8</f>
        <v>9</v>
      </c>
      <c r="O8" s="737">
        <f>SUM(M8:N8)</f>
        <v>14</v>
      </c>
      <c r="P8" s="738" t="s">
        <v>926</v>
      </c>
    </row>
    <row r="9" spans="3:16" s="699" customFormat="1" ht="26.25" customHeight="1">
      <c r="C9" s="681" t="s">
        <v>80</v>
      </c>
      <c r="D9" s="739">
        <v>11</v>
      </c>
      <c r="E9" s="739">
        <v>4</v>
      </c>
      <c r="F9" s="739">
        <v>15</v>
      </c>
      <c r="G9" s="739">
        <v>3</v>
      </c>
      <c r="H9" s="739">
        <v>11</v>
      </c>
      <c r="I9" s="739">
        <v>14</v>
      </c>
      <c r="J9" s="739">
        <v>0</v>
      </c>
      <c r="K9" s="739">
        <v>0</v>
      </c>
      <c r="L9" s="739">
        <v>0</v>
      </c>
      <c r="M9" s="739">
        <f t="shared" ref="M9:N15" si="0">J9+G9+D9</f>
        <v>14</v>
      </c>
      <c r="N9" s="739">
        <f t="shared" si="0"/>
        <v>15</v>
      </c>
      <c r="O9" s="739">
        <f t="shared" ref="O9:O15" si="1">SUM(M9:N9)</f>
        <v>29</v>
      </c>
      <c r="P9" s="741" t="s">
        <v>173</v>
      </c>
    </row>
    <row r="10" spans="3:16" s="699" customFormat="1" ht="26.25" customHeight="1">
      <c r="C10" s="681" t="s">
        <v>72</v>
      </c>
      <c r="D10" s="739">
        <v>0</v>
      </c>
      <c r="E10" s="739">
        <v>0</v>
      </c>
      <c r="F10" s="739">
        <v>0</v>
      </c>
      <c r="G10" s="739">
        <v>0</v>
      </c>
      <c r="H10" s="739">
        <v>15</v>
      </c>
      <c r="I10" s="739">
        <v>15</v>
      </c>
      <c r="J10" s="739">
        <v>0</v>
      </c>
      <c r="K10" s="739">
        <v>0</v>
      </c>
      <c r="L10" s="739">
        <v>0</v>
      </c>
      <c r="M10" s="739">
        <f t="shared" si="0"/>
        <v>0</v>
      </c>
      <c r="N10" s="739">
        <f t="shared" si="0"/>
        <v>15</v>
      </c>
      <c r="O10" s="739">
        <f t="shared" si="1"/>
        <v>15</v>
      </c>
      <c r="P10" s="741" t="s">
        <v>929</v>
      </c>
    </row>
    <row r="11" spans="3:16" ht="26.25" customHeight="1">
      <c r="C11" s="742" t="s">
        <v>797</v>
      </c>
      <c r="D11" s="682">
        <v>0</v>
      </c>
      <c r="E11" s="682">
        <v>0</v>
      </c>
      <c r="F11" s="682">
        <v>0</v>
      </c>
      <c r="G11" s="682">
        <v>12</v>
      </c>
      <c r="H11" s="682">
        <v>16</v>
      </c>
      <c r="I11" s="682">
        <v>28</v>
      </c>
      <c r="J11" s="682">
        <v>19</v>
      </c>
      <c r="K11" s="682">
        <v>11</v>
      </c>
      <c r="L11" s="682">
        <v>30</v>
      </c>
      <c r="M11" s="682">
        <f t="shared" si="0"/>
        <v>31</v>
      </c>
      <c r="N11" s="682">
        <f t="shared" si="0"/>
        <v>27</v>
      </c>
      <c r="O11" s="682">
        <f t="shared" si="1"/>
        <v>58</v>
      </c>
      <c r="P11" s="743" t="s">
        <v>930</v>
      </c>
    </row>
    <row r="12" spans="3:16" ht="26.25" customHeight="1">
      <c r="C12" s="744" t="s">
        <v>27</v>
      </c>
      <c r="D12" s="690">
        <v>0</v>
      </c>
      <c r="E12" s="690">
        <v>0</v>
      </c>
      <c r="F12" s="690">
        <v>0</v>
      </c>
      <c r="G12" s="690">
        <v>4</v>
      </c>
      <c r="H12" s="690">
        <v>0</v>
      </c>
      <c r="I12" s="690">
        <v>4</v>
      </c>
      <c r="J12" s="690">
        <v>0</v>
      </c>
      <c r="K12" s="690">
        <v>0</v>
      </c>
      <c r="L12" s="690">
        <v>0</v>
      </c>
      <c r="M12" s="690">
        <f t="shared" si="0"/>
        <v>4</v>
      </c>
      <c r="N12" s="690">
        <f t="shared" si="0"/>
        <v>0</v>
      </c>
      <c r="O12" s="690">
        <f t="shared" si="1"/>
        <v>4</v>
      </c>
      <c r="P12" s="743" t="s">
        <v>932</v>
      </c>
    </row>
    <row r="13" spans="3:16" ht="26.25" customHeight="1">
      <c r="C13" s="744" t="s">
        <v>64</v>
      </c>
      <c r="D13" s="690">
        <v>0</v>
      </c>
      <c r="E13" s="690">
        <v>0</v>
      </c>
      <c r="F13" s="690">
        <v>0</v>
      </c>
      <c r="G13" s="690">
        <v>27</v>
      </c>
      <c r="H13" s="690">
        <v>21</v>
      </c>
      <c r="I13" s="690">
        <v>48</v>
      </c>
      <c r="J13" s="690">
        <v>24</v>
      </c>
      <c r="K13" s="690">
        <v>4</v>
      </c>
      <c r="L13" s="690">
        <v>28</v>
      </c>
      <c r="M13" s="690">
        <f t="shared" si="0"/>
        <v>51</v>
      </c>
      <c r="N13" s="690">
        <f t="shared" si="0"/>
        <v>25</v>
      </c>
      <c r="O13" s="690">
        <f t="shared" si="1"/>
        <v>76</v>
      </c>
      <c r="P13" s="745" t="s">
        <v>169</v>
      </c>
    </row>
    <row r="14" spans="3:16" ht="26.25" customHeight="1" thickBot="1">
      <c r="C14" s="744" t="s">
        <v>280</v>
      </c>
      <c r="D14" s="690">
        <v>0</v>
      </c>
      <c r="E14" s="690">
        <v>0</v>
      </c>
      <c r="F14" s="690">
        <v>0</v>
      </c>
      <c r="G14" s="690">
        <v>12</v>
      </c>
      <c r="H14" s="690">
        <v>3</v>
      </c>
      <c r="I14" s="690">
        <v>15</v>
      </c>
      <c r="J14" s="690">
        <v>0</v>
      </c>
      <c r="K14" s="690">
        <v>0</v>
      </c>
      <c r="L14" s="690">
        <v>0</v>
      </c>
      <c r="M14" s="690">
        <f t="shared" si="0"/>
        <v>12</v>
      </c>
      <c r="N14" s="690">
        <f t="shared" si="0"/>
        <v>3</v>
      </c>
      <c r="O14" s="690">
        <f t="shared" si="1"/>
        <v>15</v>
      </c>
      <c r="P14" s="745" t="s">
        <v>157</v>
      </c>
    </row>
    <row r="15" spans="3:16" ht="26.25" customHeight="1" thickBot="1">
      <c r="C15" s="746" t="s">
        <v>83</v>
      </c>
      <c r="D15" s="693">
        <f>SUM(D8:D14)</f>
        <v>11</v>
      </c>
      <c r="E15" s="693">
        <f t="shared" ref="E15:L15" si="2">SUM(E8:E14)</f>
        <v>4</v>
      </c>
      <c r="F15" s="693">
        <f t="shared" si="2"/>
        <v>15</v>
      </c>
      <c r="G15" s="693">
        <f t="shared" si="2"/>
        <v>63</v>
      </c>
      <c r="H15" s="693">
        <f t="shared" si="2"/>
        <v>75</v>
      </c>
      <c r="I15" s="693">
        <f t="shared" si="2"/>
        <v>138</v>
      </c>
      <c r="J15" s="693">
        <f t="shared" si="2"/>
        <v>43</v>
      </c>
      <c r="K15" s="693">
        <f t="shared" si="2"/>
        <v>15</v>
      </c>
      <c r="L15" s="693">
        <f t="shared" si="2"/>
        <v>58</v>
      </c>
      <c r="M15" s="693">
        <f t="shared" si="0"/>
        <v>117</v>
      </c>
      <c r="N15" s="693">
        <f t="shared" si="0"/>
        <v>94</v>
      </c>
      <c r="O15" s="693">
        <f t="shared" si="1"/>
        <v>211</v>
      </c>
      <c r="P15" s="747" t="s">
        <v>946</v>
      </c>
    </row>
    <row r="16" spans="3:16" ht="22.5" customHeight="1" thickTop="1">
      <c r="C16" s="748"/>
      <c r="D16" s="749"/>
      <c r="E16" s="749"/>
      <c r="F16" s="749"/>
      <c r="G16" s="749"/>
      <c r="H16" s="749"/>
      <c r="I16" s="749"/>
      <c r="J16" s="749"/>
      <c r="K16" s="749"/>
      <c r="L16" s="749"/>
      <c r="M16" s="749"/>
      <c r="N16" s="749"/>
      <c r="O16" s="749"/>
      <c r="P16" s="750"/>
    </row>
    <row r="17" spans="3:16" ht="22.5" customHeight="1">
      <c r="C17" s="748"/>
      <c r="D17" s="749"/>
      <c r="E17" s="749"/>
      <c r="F17" s="749"/>
      <c r="G17" s="749"/>
      <c r="H17" s="749"/>
      <c r="I17" s="749"/>
      <c r="J17" s="749"/>
      <c r="K17" s="749"/>
      <c r="L17" s="749"/>
      <c r="M17" s="749"/>
      <c r="N17" s="749"/>
      <c r="O17" s="749"/>
      <c r="P17" s="750"/>
    </row>
    <row r="18" spans="3:16" ht="22.5" customHeight="1">
      <c r="C18" s="748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687"/>
    </row>
    <row r="19" spans="3:16" ht="22.5" customHeight="1">
      <c r="C19" s="748"/>
      <c r="D19" s="749"/>
      <c r="E19" s="749"/>
      <c r="F19" s="749"/>
      <c r="G19" s="749"/>
      <c r="H19" s="749"/>
      <c r="I19" s="749"/>
      <c r="J19" s="749"/>
      <c r="K19" s="749"/>
      <c r="L19" s="749"/>
      <c r="M19" s="749"/>
      <c r="N19" s="749"/>
      <c r="O19" s="749"/>
      <c r="P19" s="750"/>
    </row>
    <row r="20" spans="3:16" ht="21.75" customHeight="1"/>
  </sheetData>
  <mergeCells count="12">
    <mergeCell ref="J5:L5"/>
    <mergeCell ref="M5:O5"/>
    <mergeCell ref="C1:P1"/>
    <mergeCell ref="C2:P2"/>
    <mergeCell ref="C4:C7"/>
    <mergeCell ref="D4:F4"/>
    <mergeCell ref="G4:I4"/>
    <mergeCell ref="J4:L4"/>
    <mergeCell ref="M4:O4"/>
    <mergeCell ref="P4:P7"/>
    <mergeCell ref="D5:F5"/>
    <mergeCell ref="G5:I5"/>
  </mergeCells>
  <printOptions horizontalCentered="1"/>
  <pageMargins left="0.5" right="0.5" top="1.5" bottom="0.75" header="1" footer="1"/>
  <pageSetup paperSize="9" scale="85" firstPageNumber="161" orientation="landscape" useFirstPageNumber="1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"/>
  <sheetViews>
    <sheetView rightToLeft="1" view="pageBreakPreview" zoomScale="80" zoomScaleSheetLayoutView="80" workbookViewId="0">
      <selection activeCell="P4" sqref="P4"/>
    </sheetView>
  </sheetViews>
  <sheetFormatPr defaultRowHeight="15"/>
  <cols>
    <col min="1" max="1" width="31.42578125" style="751" customWidth="1"/>
    <col min="2" max="2" width="6.42578125" style="751" customWidth="1"/>
    <col min="3" max="3" width="6.140625" style="751" customWidth="1"/>
    <col min="4" max="4" width="6.42578125" style="751" customWidth="1"/>
    <col min="5" max="5" width="7.28515625" style="751" customWidth="1"/>
    <col min="6" max="6" width="7.85546875" style="751" customWidth="1"/>
    <col min="7" max="7" width="7.42578125" style="751" customWidth="1"/>
    <col min="8" max="8" width="7.85546875" style="751" customWidth="1"/>
    <col min="9" max="9" width="9.5703125" style="751" customWidth="1"/>
    <col min="10" max="10" width="7.5703125" style="751" customWidth="1"/>
    <col min="11" max="11" width="9.5703125" style="751" customWidth="1"/>
    <col min="12" max="12" width="7.85546875" style="751" customWidth="1"/>
    <col min="13" max="13" width="9.85546875" style="751" customWidth="1"/>
    <col min="14" max="14" width="45.7109375" style="751" customWidth="1"/>
    <col min="15" max="16384" width="9.140625" style="751"/>
  </cols>
  <sheetData>
    <row r="1" spans="1:14" ht="41.25" customHeight="1">
      <c r="A1" s="1170" t="s">
        <v>1000</v>
      </c>
      <c r="B1" s="1170"/>
      <c r="C1" s="1170"/>
      <c r="D1" s="1170"/>
      <c r="E1" s="1170"/>
      <c r="F1" s="1170"/>
      <c r="G1" s="1170"/>
      <c r="H1" s="1170"/>
      <c r="I1" s="1170"/>
      <c r="J1" s="1170"/>
      <c r="K1" s="1170"/>
      <c r="L1" s="1170"/>
      <c r="M1" s="1170"/>
      <c r="N1" s="1170"/>
    </row>
    <row r="2" spans="1:14" ht="45.75" customHeight="1">
      <c r="A2" s="1170" t="s">
        <v>1001</v>
      </c>
      <c r="B2" s="1170"/>
      <c r="C2" s="1170"/>
      <c r="D2" s="1170"/>
      <c r="E2" s="1170"/>
      <c r="F2" s="1170"/>
      <c r="G2" s="1170"/>
      <c r="H2" s="1170"/>
      <c r="I2" s="1170"/>
      <c r="J2" s="1170"/>
      <c r="K2" s="1170"/>
      <c r="L2" s="1170"/>
      <c r="M2" s="1170"/>
      <c r="N2" s="1170"/>
    </row>
    <row r="3" spans="1:14" ht="35.25" customHeight="1" thickBot="1">
      <c r="A3" s="752" t="s">
        <v>1190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2" t="s">
        <v>1191</v>
      </c>
    </row>
    <row r="4" spans="1:14" ht="35.25" customHeight="1" thickTop="1">
      <c r="A4" s="1145" t="s">
        <v>1002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1003</v>
      </c>
    </row>
    <row r="5" spans="1:14" ht="35.2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35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35.25" customHeight="1" thickBot="1">
      <c r="A7" s="1146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6"/>
    </row>
    <row r="8" spans="1:14" ht="43.5" customHeight="1" thickBot="1">
      <c r="A8" s="753" t="s">
        <v>1004</v>
      </c>
      <c r="B8" s="754">
        <v>0</v>
      </c>
      <c r="C8" s="754">
        <v>0</v>
      </c>
      <c r="D8" s="754">
        <v>0</v>
      </c>
      <c r="E8" s="754">
        <v>0</v>
      </c>
      <c r="F8" s="754">
        <v>0</v>
      </c>
      <c r="G8" s="754">
        <v>0</v>
      </c>
      <c r="H8" s="754">
        <v>292</v>
      </c>
      <c r="I8" s="754">
        <v>172</v>
      </c>
      <c r="J8" s="754">
        <v>464</v>
      </c>
      <c r="K8" s="754">
        <f>SUM(B8,E8,H8)</f>
        <v>292</v>
      </c>
      <c r="L8" s="754">
        <f>SUM(C8,F8,I8)</f>
        <v>172</v>
      </c>
      <c r="M8" s="754">
        <f>SUM(D8,G8,J8)</f>
        <v>464</v>
      </c>
      <c r="N8" s="755" t="s">
        <v>1005</v>
      </c>
    </row>
    <row r="9" spans="1:14" ht="36.75" customHeight="1" thickBot="1">
      <c r="A9" s="756" t="s">
        <v>580</v>
      </c>
      <c r="B9" s="757">
        <f>SUM(B8)</f>
        <v>0</v>
      </c>
      <c r="C9" s="757">
        <f t="shared" ref="C9:M9" si="0">SUM(C8)</f>
        <v>0</v>
      </c>
      <c r="D9" s="757">
        <f t="shared" si="0"/>
        <v>0</v>
      </c>
      <c r="E9" s="757">
        <f t="shared" si="0"/>
        <v>0</v>
      </c>
      <c r="F9" s="757">
        <f t="shared" si="0"/>
        <v>0</v>
      </c>
      <c r="G9" s="757">
        <f t="shared" si="0"/>
        <v>0</v>
      </c>
      <c r="H9" s="757">
        <f t="shared" si="0"/>
        <v>292</v>
      </c>
      <c r="I9" s="757">
        <f t="shared" si="0"/>
        <v>172</v>
      </c>
      <c r="J9" s="757">
        <f t="shared" si="0"/>
        <v>464</v>
      </c>
      <c r="K9" s="757">
        <f t="shared" si="0"/>
        <v>292</v>
      </c>
      <c r="L9" s="757">
        <f t="shared" si="0"/>
        <v>172</v>
      </c>
      <c r="M9" s="757">
        <f t="shared" si="0"/>
        <v>464</v>
      </c>
      <c r="N9" s="758" t="s">
        <v>512</v>
      </c>
    </row>
    <row r="10" spans="1:14" ht="15.7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"/>
  <sheetViews>
    <sheetView rightToLeft="1" view="pageBreakPreview" zoomScale="80" zoomScaleSheetLayoutView="80" workbookViewId="0">
      <selection activeCell="P4" sqref="P4"/>
    </sheetView>
  </sheetViews>
  <sheetFormatPr defaultRowHeight="12.75"/>
  <cols>
    <col min="1" max="1" width="27.140625" style="715" customWidth="1"/>
    <col min="2" max="13" width="9.140625" style="715"/>
    <col min="14" max="14" width="32" style="715" customWidth="1"/>
    <col min="15" max="16384" width="9.140625" style="715"/>
  </cols>
  <sheetData>
    <row r="1" spans="1:14" ht="43.5" customHeight="1">
      <c r="A1" s="1158" t="s">
        <v>1006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4" ht="58.5" customHeight="1">
      <c r="A2" s="1171" t="s">
        <v>1007</v>
      </c>
      <c r="B2" s="1171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</row>
    <row r="3" spans="1:14" s="761" customFormat="1" ht="33" customHeight="1" thickBot="1">
      <c r="A3" s="759" t="s">
        <v>1014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60" t="s">
        <v>1015</v>
      </c>
    </row>
    <row r="4" spans="1:14" ht="43.5" customHeight="1" thickTop="1">
      <c r="A4" s="1145" t="s">
        <v>1008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1009</v>
      </c>
    </row>
    <row r="5" spans="1:14" ht="43.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43.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30.75" customHeight="1" thickBot="1">
      <c r="A7" s="1146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7"/>
    </row>
    <row r="8" spans="1:14" ht="43.5" customHeight="1" thickBot="1">
      <c r="A8" s="753" t="s">
        <v>1010</v>
      </c>
      <c r="B8" s="762">
        <v>9</v>
      </c>
      <c r="C8" s="762">
        <v>9</v>
      </c>
      <c r="D8" s="762">
        <v>18</v>
      </c>
      <c r="E8" s="762">
        <v>16</v>
      </c>
      <c r="F8" s="762">
        <v>7</v>
      </c>
      <c r="G8" s="762">
        <v>23</v>
      </c>
      <c r="H8" s="762">
        <v>2</v>
      </c>
      <c r="I8" s="762">
        <v>3</v>
      </c>
      <c r="J8" s="762">
        <v>5</v>
      </c>
      <c r="K8" s="762">
        <f>H8+E8+B8</f>
        <v>27</v>
      </c>
      <c r="L8" s="762">
        <f>I8+F8+C8</f>
        <v>19</v>
      </c>
      <c r="M8" s="762">
        <f>SUM(D8,G8,J8)</f>
        <v>46</v>
      </c>
      <c r="N8" s="763" t="s">
        <v>1011</v>
      </c>
    </row>
    <row r="9" spans="1:14" ht="35.25" customHeight="1" thickBot="1">
      <c r="A9" s="756" t="s">
        <v>580</v>
      </c>
      <c r="B9" s="712">
        <f>SUM(B8)</f>
        <v>9</v>
      </c>
      <c r="C9" s="712">
        <f t="shared" ref="C9:M9" si="0">SUM(C8)</f>
        <v>9</v>
      </c>
      <c r="D9" s="712">
        <f t="shared" si="0"/>
        <v>18</v>
      </c>
      <c r="E9" s="712">
        <f t="shared" si="0"/>
        <v>16</v>
      </c>
      <c r="F9" s="712">
        <f t="shared" si="0"/>
        <v>7</v>
      </c>
      <c r="G9" s="712">
        <f t="shared" si="0"/>
        <v>23</v>
      </c>
      <c r="H9" s="712">
        <f t="shared" si="0"/>
        <v>2</v>
      </c>
      <c r="I9" s="712">
        <f t="shared" si="0"/>
        <v>3</v>
      </c>
      <c r="J9" s="712">
        <f t="shared" si="0"/>
        <v>5</v>
      </c>
      <c r="K9" s="712">
        <f>H9+E9+B9</f>
        <v>27</v>
      </c>
      <c r="L9" s="712">
        <f>I9+F9+C9</f>
        <v>19</v>
      </c>
      <c r="M9" s="712">
        <f t="shared" si="0"/>
        <v>46</v>
      </c>
      <c r="N9" s="764" t="s">
        <v>868</v>
      </c>
    </row>
    <row r="10" spans="1:14" ht="13.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9900"/>
  </sheetPr>
  <dimension ref="A1:K56"/>
  <sheetViews>
    <sheetView rightToLeft="1" view="pageBreakPreview" topLeftCell="A37" zoomScale="85" zoomScaleNormal="62" zoomScaleSheetLayoutView="85" workbookViewId="0">
      <selection activeCell="B18" sqref="B18"/>
    </sheetView>
  </sheetViews>
  <sheetFormatPr defaultRowHeight="23.25" customHeight="1"/>
  <cols>
    <col min="1" max="1" width="29.42578125" style="53" customWidth="1"/>
    <col min="2" max="10" width="9.5703125" style="53" customWidth="1"/>
    <col min="11" max="11" width="34.85546875" style="53" customWidth="1"/>
    <col min="12" max="16384" width="9.140625" style="53"/>
  </cols>
  <sheetData>
    <row r="1" spans="1:11" ht="23.25" customHeight="1">
      <c r="A1" s="1042" t="s">
        <v>670</v>
      </c>
      <c r="B1" s="1042"/>
      <c r="C1" s="1042"/>
      <c r="D1" s="1042"/>
      <c r="E1" s="1042"/>
      <c r="F1" s="1042"/>
      <c r="G1" s="1042"/>
      <c r="H1" s="1042"/>
      <c r="I1" s="1042"/>
      <c r="J1" s="1042"/>
      <c r="K1" s="1042"/>
    </row>
    <row r="2" spans="1:11" ht="36" customHeight="1">
      <c r="A2" s="1043" t="s">
        <v>699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ht="14.25" customHeight="1" thickBot="1">
      <c r="A3" s="48" t="s">
        <v>587</v>
      </c>
      <c r="B3" s="1042"/>
      <c r="C3" s="1042"/>
      <c r="D3" s="1042"/>
      <c r="E3" s="1042"/>
      <c r="F3" s="1042"/>
      <c r="G3" s="1042"/>
      <c r="H3" s="1042"/>
      <c r="I3" s="1042"/>
      <c r="J3" s="1042"/>
      <c r="K3" s="126" t="s">
        <v>588</v>
      </c>
    </row>
    <row r="4" spans="1:11" ht="13.5" customHeight="1" thickTop="1">
      <c r="A4" s="1044" t="s">
        <v>46</v>
      </c>
      <c r="B4" s="1047" t="s">
        <v>6</v>
      </c>
      <c r="C4" s="1047"/>
      <c r="D4" s="1047"/>
      <c r="E4" s="1047" t="s">
        <v>7</v>
      </c>
      <c r="F4" s="1047"/>
      <c r="G4" s="1047"/>
      <c r="H4" s="1047" t="s">
        <v>234</v>
      </c>
      <c r="I4" s="1047"/>
      <c r="J4" s="1047"/>
      <c r="K4" s="1048" t="s">
        <v>304</v>
      </c>
    </row>
    <row r="5" spans="1:11" ht="18" customHeight="1">
      <c r="A5" s="1045"/>
      <c r="B5" s="1042" t="s">
        <v>441</v>
      </c>
      <c r="C5" s="1042"/>
      <c r="D5" s="1042"/>
      <c r="E5" s="1042" t="s">
        <v>127</v>
      </c>
      <c r="F5" s="1042"/>
      <c r="G5" s="1042"/>
      <c r="H5" s="1042" t="s">
        <v>128</v>
      </c>
      <c r="I5" s="1042"/>
      <c r="J5" s="1042"/>
      <c r="K5" s="1049"/>
    </row>
    <row r="6" spans="1:11" ht="18" customHeight="1">
      <c r="A6" s="1045"/>
      <c r="B6" s="971" t="s">
        <v>235</v>
      </c>
      <c r="C6" s="972" t="s">
        <v>267</v>
      </c>
      <c r="D6" s="971" t="s">
        <v>241</v>
      </c>
      <c r="E6" s="971" t="s">
        <v>235</v>
      </c>
      <c r="F6" s="972" t="s">
        <v>267</v>
      </c>
      <c r="G6" s="971" t="s">
        <v>241</v>
      </c>
      <c r="H6" s="971" t="s">
        <v>235</v>
      </c>
      <c r="I6" s="972" t="s">
        <v>267</v>
      </c>
      <c r="J6" s="971" t="s">
        <v>241</v>
      </c>
      <c r="K6" s="1049"/>
    </row>
    <row r="7" spans="1:11" ht="14.25" customHeight="1" thickBot="1">
      <c r="A7" s="1046"/>
      <c r="B7" s="973" t="s">
        <v>238</v>
      </c>
      <c r="C7" s="973" t="s">
        <v>239</v>
      </c>
      <c r="D7" s="973" t="s">
        <v>240</v>
      </c>
      <c r="E7" s="973" t="s">
        <v>238</v>
      </c>
      <c r="F7" s="973" t="s">
        <v>239</v>
      </c>
      <c r="G7" s="973" t="s">
        <v>240</v>
      </c>
      <c r="H7" s="973" t="s">
        <v>238</v>
      </c>
      <c r="I7" s="973" t="s">
        <v>239</v>
      </c>
      <c r="J7" s="973" t="s">
        <v>240</v>
      </c>
      <c r="K7" s="1050"/>
    </row>
    <row r="8" spans="1:11" ht="20.25" customHeight="1">
      <c r="A8" s="166" t="s">
        <v>232</v>
      </c>
      <c r="B8" s="166"/>
      <c r="C8" s="166"/>
      <c r="D8" s="166"/>
      <c r="E8" s="166"/>
      <c r="F8" s="166"/>
      <c r="G8" s="166"/>
      <c r="H8" s="166"/>
      <c r="I8" s="166"/>
      <c r="J8" s="166"/>
      <c r="K8" s="211" t="s">
        <v>458</v>
      </c>
    </row>
    <row r="9" spans="1:11" ht="18.75" customHeight="1">
      <c r="A9" s="198" t="s">
        <v>16</v>
      </c>
      <c r="B9" s="974">
        <v>96</v>
      </c>
      <c r="C9" s="974">
        <v>220</v>
      </c>
      <c r="D9" s="974">
        <v>316</v>
      </c>
      <c r="E9" s="974">
        <v>0</v>
      </c>
      <c r="F9" s="974">
        <v>0</v>
      </c>
      <c r="G9" s="974">
        <v>0</v>
      </c>
      <c r="H9" s="974">
        <f>SUM(E9,B9)</f>
        <v>96</v>
      </c>
      <c r="I9" s="974">
        <f>SUM(F9,C9)</f>
        <v>220</v>
      </c>
      <c r="J9" s="974">
        <f>SUM(H9:I9)</f>
        <v>316</v>
      </c>
      <c r="K9" s="203" t="s">
        <v>142</v>
      </c>
    </row>
    <row r="10" spans="1:11" ht="18.75" customHeight="1">
      <c r="A10" s="198" t="s">
        <v>57</v>
      </c>
      <c r="B10" s="974">
        <v>55</v>
      </c>
      <c r="C10" s="974">
        <v>115</v>
      </c>
      <c r="D10" s="974">
        <v>170</v>
      </c>
      <c r="E10" s="974">
        <v>1</v>
      </c>
      <c r="F10" s="974">
        <v>0</v>
      </c>
      <c r="G10" s="974">
        <v>1</v>
      </c>
      <c r="H10" s="974">
        <f t="shared" ref="H10:H28" si="0">SUM(E10,B10)</f>
        <v>56</v>
      </c>
      <c r="I10" s="974">
        <f t="shared" ref="I10:I28" si="1">SUM(F10,C10)</f>
        <v>115</v>
      </c>
      <c r="J10" s="974">
        <f t="shared" ref="J10:J28" si="2">SUM(H10:I10)</f>
        <v>171</v>
      </c>
      <c r="K10" s="203" t="s">
        <v>143</v>
      </c>
    </row>
    <row r="11" spans="1:11" ht="18.75" customHeight="1">
      <c r="A11" s="198" t="s">
        <v>17</v>
      </c>
      <c r="B11" s="974">
        <v>54</v>
      </c>
      <c r="C11" s="974">
        <v>141</v>
      </c>
      <c r="D11" s="974">
        <v>195</v>
      </c>
      <c r="E11" s="974">
        <v>0</v>
      </c>
      <c r="F11" s="974">
        <v>0</v>
      </c>
      <c r="G11" s="974">
        <v>0</v>
      </c>
      <c r="H11" s="974">
        <f t="shared" si="0"/>
        <v>54</v>
      </c>
      <c r="I11" s="974">
        <f t="shared" si="1"/>
        <v>141</v>
      </c>
      <c r="J11" s="974">
        <f t="shared" si="2"/>
        <v>195</v>
      </c>
      <c r="K11" s="203" t="s">
        <v>144</v>
      </c>
    </row>
    <row r="12" spans="1:11" ht="18.75" customHeight="1">
      <c r="A12" s="198" t="s">
        <v>18</v>
      </c>
      <c r="B12" s="974">
        <v>60</v>
      </c>
      <c r="C12" s="974">
        <v>153</v>
      </c>
      <c r="D12" s="974">
        <v>213</v>
      </c>
      <c r="E12" s="974">
        <v>0</v>
      </c>
      <c r="F12" s="974">
        <v>0</v>
      </c>
      <c r="G12" s="974">
        <v>0</v>
      </c>
      <c r="H12" s="974">
        <f t="shared" si="0"/>
        <v>60</v>
      </c>
      <c r="I12" s="974">
        <f t="shared" si="1"/>
        <v>153</v>
      </c>
      <c r="J12" s="974">
        <f t="shared" si="2"/>
        <v>213</v>
      </c>
      <c r="K12" s="203" t="s">
        <v>145</v>
      </c>
    </row>
    <row r="13" spans="1:11" ht="18" customHeight="1">
      <c r="A13" s="198" t="s">
        <v>19</v>
      </c>
      <c r="B13" s="974">
        <v>16</v>
      </c>
      <c r="C13" s="974">
        <v>84</v>
      </c>
      <c r="D13" s="974">
        <v>100</v>
      </c>
      <c r="E13" s="974">
        <v>0</v>
      </c>
      <c r="F13" s="974">
        <v>0</v>
      </c>
      <c r="G13" s="974">
        <v>0</v>
      </c>
      <c r="H13" s="974">
        <f t="shared" si="0"/>
        <v>16</v>
      </c>
      <c r="I13" s="974">
        <f t="shared" si="1"/>
        <v>84</v>
      </c>
      <c r="J13" s="974">
        <f t="shared" si="2"/>
        <v>100</v>
      </c>
      <c r="K13" s="203" t="s">
        <v>146</v>
      </c>
    </row>
    <row r="14" spans="1:11" ht="18.75" customHeight="1">
      <c r="A14" s="198" t="s">
        <v>20</v>
      </c>
      <c r="B14" s="974">
        <v>154</v>
      </c>
      <c r="C14" s="974">
        <v>197</v>
      </c>
      <c r="D14" s="974">
        <v>351</v>
      </c>
      <c r="E14" s="974">
        <v>0</v>
      </c>
      <c r="F14" s="974">
        <v>0</v>
      </c>
      <c r="G14" s="974">
        <v>0</v>
      </c>
      <c r="H14" s="974">
        <f t="shared" si="0"/>
        <v>154</v>
      </c>
      <c r="I14" s="974">
        <f t="shared" si="1"/>
        <v>197</v>
      </c>
      <c r="J14" s="974">
        <f t="shared" si="2"/>
        <v>351</v>
      </c>
      <c r="K14" s="203" t="s">
        <v>147</v>
      </c>
    </row>
    <row r="15" spans="1:11" ht="18.75" customHeight="1">
      <c r="A15" s="470" t="s">
        <v>33</v>
      </c>
      <c r="B15" s="974">
        <v>18</v>
      </c>
      <c r="C15" s="974">
        <v>79</v>
      </c>
      <c r="D15" s="974">
        <v>97</v>
      </c>
      <c r="E15" s="974">
        <v>0</v>
      </c>
      <c r="F15" s="974">
        <v>0</v>
      </c>
      <c r="G15" s="974">
        <v>0</v>
      </c>
      <c r="H15" s="974">
        <f t="shared" si="0"/>
        <v>18</v>
      </c>
      <c r="I15" s="974">
        <f t="shared" si="1"/>
        <v>79</v>
      </c>
      <c r="J15" s="974">
        <f t="shared" si="2"/>
        <v>97</v>
      </c>
      <c r="K15" s="203" t="s">
        <v>148</v>
      </c>
    </row>
    <row r="16" spans="1:11" ht="18.75" customHeight="1">
      <c r="A16" s="198" t="s">
        <v>21</v>
      </c>
      <c r="B16" s="974">
        <v>270</v>
      </c>
      <c r="C16" s="974">
        <v>339</v>
      </c>
      <c r="D16" s="974">
        <v>609</v>
      </c>
      <c r="E16" s="974">
        <v>0</v>
      </c>
      <c r="F16" s="974">
        <v>0</v>
      </c>
      <c r="G16" s="974">
        <v>0</v>
      </c>
      <c r="H16" s="974">
        <f t="shared" si="0"/>
        <v>270</v>
      </c>
      <c r="I16" s="974">
        <f t="shared" si="1"/>
        <v>339</v>
      </c>
      <c r="J16" s="974">
        <f t="shared" si="2"/>
        <v>609</v>
      </c>
      <c r="K16" s="203" t="s">
        <v>149</v>
      </c>
    </row>
    <row r="17" spans="1:11" ht="18.75" customHeight="1">
      <c r="A17" s="198" t="s">
        <v>22</v>
      </c>
      <c r="B17" s="974">
        <v>67</v>
      </c>
      <c r="C17" s="974">
        <v>80</v>
      </c>
      <c r="D17" s="974">
        <v>147</v>
      </c>
      <c r="E17" s="974">
        <v>0</v>
      </c>
      <c r="F17" s="974">
        <v>0</v>
      </c>
      <c r="G17" s="974">
        <v>0</v>
      </c>
      <c r="H17" s="974">
        <f t="shared" si="0"/>
        <v>67</v>
      </c>
      <c r="I17" s="974">
        <f t="shared" si="1"/>
        <v>80</v>
      </c>
      <c r="J17" s="974">
        <f t="shared" si="2"/>
        <v>147</v>
      </c>
      <c r="K17" s="203" t="s">
        <v>150</v>
      </c>
    </row>
    <row r="18" spans="1:11" ht="18.75" customHeight="1">
      <c r="A18" s="198" t="s">
        <v>23</v>
      </c>
      <c r="B18" s="974">
        <v>199</v>
      </c>
      <c r="C18" s="974">
        <v>409</v>
      </c>
      <c r="D18" s="974">
        <f>SUM(B18:C18)</f>
        <v>608</v>
      </c>
      <c r="E18" s="974">
        <v>0</v>
      </c>
      <c r="F18" s="974">
        <v>0</v>
      </c>
      <c r="G18" s="974">
        <v>0</v>
      </c>
      <c r="H18" s="974">
        <f t="shared" si="0"/>
        <v>199</v>
      </c>
      <c r="I18" s="974">
        <f t="shared" si="1"/>
        <v>409</v>
      </c>
      <c r="J18" s="974">
        <f t="shared" si="2"/>
        <v>608</v>
      </c>
      <c r="K18" s="203" t="s">
        <v>151</v>
      </c>
    </row>
    <row r="19" spans="1:11" ht="18.75" customHeight="1">
      <c r="A19" s="198" t="s">
        <v>62</v>
      </c>
      <c r="B19" s="974">
        <v>0</v>
      </c>
      <c r="C19" s="974">
        <v>260</v>
      </c>
      <c r="D19" s="974">
        <v>260</v>
      </c>
      <c r="E19" s="974">
        <v>0</v>
      </c>
      <c r="F19" s="974">
        <v>0</v>
      </c>
      <c r="G19" s="974">
        <v>0</v>
      </c>
      <c r="H19" s="974">
        <f t="shared" si="0"/>
        <v>0</v>
      </c>
      <c r="I19" s="974">
        <f t="shared" si="1"/>
        <v>260</v>
      </c>
      <c r="J19" s="974">
        <f t="shared" si="2"/>
        <v>260</v>
      </c>
      <c r="K19" s="203" t="s">
        <v>152</v>
      </c>
    </row>
    <row r="20" spans="1:11" ht="18.75" customHeight="1">
      <c r="A20" s="198" t="s">
        <v>24</v>
      </c>
      <c r="B20" s="974">
        <v>354</v>
      </c>
      <c r="C20" s="974">
        <v>245</v>
      </c>
      <c r="D20" s="974">
        <v>599</v>
      </c>
      <c r="E20" s="974">
        <v>0</v>
      </c>
      <c r="F20" s="974">
        <v>0</v>
      </c>
      <c r="G20" s="974">
        <v>0</v>
      </c>
      <c r="H20" s="974">
        <f t="shared" si="0"/>
        <v>354</v>
      </c>
      <c r="I20" s="974">
        <f t="shared" si="1"/>
        <v>245</v>
      </c>
      <c r="J20" s="974">
        <f t="shared" si="2"/>
        <v>599</v>
      </c>
      <c r="K20" s="203" t="s">
        <v>153</v>
      </c>
    </row>
    <row r="21" spans="1:11" ht="26.25" customHeight="1">
      <c r="A21" s="198" t="s">
        <v>59</v>
      </c>
      <c r="B21" s="974">
        <v>177</v>
      </c>
      <c r="C21" s="974">
        <v>447</v>
      </c>
      <c r="D21" s="974">
        <v>624</v>
      </c>
      <c r="E21" s="974">
        <v>0</v>
      </c>
      <c r="F21" s="974">
        <v>0</v>
      </c>
      <c r="G21" s="974">
        <v>0</v>
      </c>
      <c r="H21" s="974">
        <f t="shared" si="0"/>
        <v>177</v>
      </c>
      <c r="I21" s="974">
        <f t="shared" si="1"/>
        <v>447</v>
      </c>
      <c r="J21" s="974">
        <f t="shared" si="2"/>
        <v>624</v>
      </c>
      <c r="K21" s="473" t="s">
        <v>638</v>
      </c>
    </row>
    <row r="22" spans="1:11" ht="18.75" customHeight="1">
      <c r="A22" s="198" t="s">
        <v>60</v>
      </c>
      <c r="B22" s="974">
        <v>155</v>
      </c>
      <c r="C22" s="974">
        <v>326</v>
      </c>
      <c r="D22" s="974">
        <v>481</v>
      </c>
      <c r="E22" s="974">
        <v>0</v>
      </c>
      <c r="F22" s="974">
        <v>2</v>
      </c>
      <c r="G22" s="974">
        <v>2</v>
      </c>
      <c r="H22" s="974">
        <f t="shared" si="0"/>
        <v>155</v>
      </c>
      <c r="I22" s="974">
        <f t="shared" si="1"/>
        <v>328</v>
      </c>
      <c r="J22" s="974">
        <f t="shared" si="2"/>
        <v>483</v>
      </c>
      <c r="K22" s="203" t="s">
        <v>639</v>
      </c>
    </row>
    <row r="23" spans="1:11" ht="18.75" customHeight="1">
      <c r="A23" s="198" t="s">
        <v>58</v>
      </c>
      <c r="B23" s="974">
        <v>0</v>
      </c>
      <c r="C23" s="974">
        <v>746</v>
      </c>
      <c r="D23" s="974">
        <v>746</v>
      </c>
      <c r="E23" s="974">
        <v>0</v>
      </c>
      <c r="F23" s="974">
        <v>0</v>
      </c>
      <c r="G23" s="974">
        <v>0</v>
      </c>
      <c r="H23" s="974">
        <f t="shared" si="0"/>
        <v>0</v>
      </c>
      <c r="I23" s="974">
        <f t="shared" si="1"/>
        <v>746</v>
      </c>
      <c r="J23" s="974">
        <f t="shared" si="2"/>
        <v>746</v>
      </c>
      <c r="K23" s="209" t="s">
        <v>154</v>
      </c>
    </row>
    <row r="24" spans="1:11" ht="18.75" customHeight="1">
      <c r="A24" s="198" t="s">
        <v>277</v>
      </c>
      <c r="B24" s="974">
        <v>165</v>
      </c>
      <c r="C24" s="974">
        <v>61</v>
      </c>
      <c r="D24" s="974">
        <v>226</v>
      </c>
      <c r="E24" s="974">
        <v>0</v>
      </c>
      <c r="F24" s="974">
        <v>0</v>
      </c>
      <c r="G24" s="974">
        <v>0</v>
      </c>
      <c r="H24" s="974">
        <f t="shared" si="0"/>
        <v>165</v>
      </c>
      <c r="I24" s="974">
        <f t="shared" si="1"/>
        <v>61</v>
      </c>
      <c r="J24" s="974">
        <f t="shared" si="2"/>
        <v>226</v>
      </c>
      <c r="K24" s="164" t="s">
        <v>278</v>
      </c>
    </row>
    <row r="25" spans="1:11" ht="18.75" customHeight="1">
      <c r="A25" s="420" t="s">
        <v>553</v>
      </c>
      <c r="B25" s="974">
        <v>0</v>
      </c>
      <c r="C25" s="974">
        <v>91</v>
      </c>
      <c r="D25" s="974">
        <v>91</v>
      </c>
      <c r="E25" s="974">
        <v>0</v>
      </c>
      <c r="F25" s="974">
        <v>0</v>
      </c>
      <c r="G25" s="974">
        <v>0</v>
      </c>
      <c r="H25" s="974">
        <f t="shared" si="0"/>
        <v>0</v>
      </c>
      <c r="I25" s="974">
        <f t="shared" si="1"/>
        <v>91</v>
      </c>
      <c r="J25" s="974">
        <f t="shared" si="2"/>
        <v>91</v>
      </c>
      <c r="K25" s="209" t="s">
        <v>425</v>
      </c>
    </row>
    <row r="26" spans="1:11" ht="18.75" customHeight="1">
      <c r="A26" s="198" t="s">
        <v>25</v>
      </c>
      <c r="B26" s="974">
        <v>275</v>
      </c>
      <c r="C26" s="974">
        <v>396</v>
      </c>
      <c r="D26" s="974">
        <v>671</v>
      </c>
      <c r="E26" s="974">
        <v>0</v>
      </c>
      <c r="F26" s="974">
        <v>0</v>
      </c>
      <c r="G26" s="974">
        <v>0</v>
      </c>
      <c r="H26" s="974">
        <f t="shared" si="0"/>
        <v>275</v>
      </c>
      <c r="I26" s="974">
        <f t="shared" si="1"/>
        <v>396</v>
      </c>
      <c r="J26" s="974">
        <f t="shared" si="2"/>
        <v>671</v>
      </c>
      <c r="K26" s="32" t="s">
        <v>274</v>
      </c>
    </row>
    <row r="27" spans="1:11" ht="18.75" customHeight="1">
      <c r="A27" s="416" t="s">
        <v>26</v>
      </c>
      <c r="B27" s="490">
        <v>135</v>
      </c>
      <c r="C27" s="490">
        <v>252</v>
      </c>
      <c r="D27" s="490">
        <v>387</v>
      </c>
      <c r="E27" s="490">
        <v>0</v>
      </c>
      <c r="F27" s="490">
        <v>0</v>
      </c>
      <c r="G27" s="490">
        <v>0</v>
      </c>
      <c r="H27" s="974">
        <f t="shared" si="0"/>
        <v>135</v>
      </c>
      <c r="I27" s="974">
        <f t="shared" si="1"/>
        <v>252</v>
      </c>
      <c r="J27" s="974">
        <f t="shared" si="2"/>
        <v>387</v>
      </c>
      <c r="K27" s="200" t="s">
        <v>156</v>
      </c>
    </row>
    <row r="28" spans="1:11" ht="18.75" customHeight="1" thickBot="1">
      <c r="A28" s="394" t="s">
        <v>27</v>
      </c>
      <c r="B28" s="977">
        <v>120</v>
      </c>
      <c r="C28" s="977">
        <v>41</v>
      </c>
      <c r="D28" s="977">
        <v>161</v>
      </c>
      <c r="E28" s="977">
        <v>0</v>
      </c>
      <c r="F28" s="977">
        <v>0</v>
      </c>
      <c r="G28" s="977">
        <v>0</v>
      </c>
      <c r="H28" s="977">
        <f t="shared" si="0"/>
        <v>120</v>
      </c>
      <c r="I28" s="977">
        <f t="shared" si="1"/>
        <v>41</v>
      </c>
      <c r="J28" s="977">
        <f t="shared" si="2"/>
        <v>161</v>
      </c>
      <c r="K28" s="218" t="s">
        <v>155</v>
      </c>
    </row>
    <row r="29" spans="1:11" ht="18.75" customHeight="1" thickTop="1"/>
    <row r="30" spans="1:11" ht="18" customHeight="1" thickBot="1">
      <c r="A30" s="23" t="s">
        <v>589</v>
      </c>
      <c r="B30" s="1051"/>
      <c r="C30" s="1051"/>
      <c r="D30" s="1051"/>
      <c r="E30" s="1051"/>
      <c r="F30" s="1051"/>
      <c r="G30" s="1051"/>
      <c r="H30" s="1051"/>
      <c r="I30" s="1051"/>
      <c r="J30" s="1051"/>
      <c r="K30" s="44" t="s">
        <v>590</v>
      </c>
    </row>
    <row r="31" spans="1:11" ht="20.25" customHeight="1" thickTop="1">
      <c r="A31" s="1044" t="s">
        <v>46</v>
      </c>
      <c r="B31" s="1047" t="s">
        <v>6</v>
      </c>
      <c r="C31" s="1047"/>
      <c r="D31" s="1047"/>
      <c r="E31" s="1047" t="s">
        <v>7</v>
      </c>
      <c r="F31" s="1047"/>
      <c r="G31" s="1047"/>
      <c r="H31" s="1047" t="s">
        <v>234</v>
      </c>
      <c r="I31" s="1047"/>
      <c r="J31" s="1047"/>
      <c r="K31" s="1048" t="s">
        <v>513</v>
      </c>
    </row>
    <row r="32" spans="1:11" ht="20.25" customHeight="1">
      <c r="A32" s="1045"/>
      <c r="B32" s="1042" t="s">
        <v>441</v>
      </c>
      <c r="C32" s="1042"/>
      <c r="D32" s="1042"/>
      <c r="E32" s="1042" t="s">
        <v>127</v>
      </c>
      <c r="F32" s="1042"/>
      <c r="G32" s="1042"/>
      <c r="H32" s="1042" t="s">
        <v>128</v>
      </c>
      <c r="I32" s="1042"/>
      <c r="J32" s="1042"/>
      <c r="K32" s="1049"/>
    </row>
    <row r="33" spans="1:11" ht="18" customHeight="1">
      <c r="A33" s="1045"/>
      <c r="B33" s="971" t="s">
        <v>235</v>
      </c>
      <c r="C33" s="972" t="s">
        <v>267</v>
      </c>
      <c r="D33" s="971" t="s">
        <v>241</v>
      </c>
      <c r="E33" s="971" t="s">
        <v>235</v>
      </c>
      <c r="F33" s="972" t="s">
        <v>267</v>
      </c>
      <c r="G33" s="971" t="s">
        <v>241</v>
      </c>
      <c r="H33" s="971" t="s">
        <v>235</v>
      </c>
      <c r="I33" s="972" t="s">
        <v>267</v>
      </c>
      <c r="J33" s="971" t="s">
        <v>241</v>
      </c>
      <c r="K33" s="1049"/>
    </row>
    <row r="34" spans="1:11" ht="18" customHeight="1" thickBot="1">
      <c r="A34" s="1046"/>
      <c r="B34" s="973" t="s">
        <v>238</v>
      </c>
      <c r="C34" s="973" t="s">
        <v>239</v>
      </c>
      <c r="D34" s="973" t="s">
        <v>240</v>
      </c>
      <c r="E34" s="973" t="s">
        <v>238</v>
      </c>
      <c r="F34" s="973" t="s">
        <v>239</v>
      </c>
      <c r="G34" s="973" t="s">
        <v>240</v>
      </c>
      <c r="H34" s="973" t="s">
        <v>238</v>
      </c>
      <c r="I34" s="973" t="s">
        <v>239</v>
      </c>
      <c r="J34" s="973" t="s">
        <v>240</v>
      </c>
      <c r="K34" s="1050"/>
    </row>
    <row r="35" spans="1:11" ht="19.5" customHeight="1">
      <c r="A35" s="198" t="s">
        <v>28</v>
      </c>
      <c r="B35" s="974">
        <v>24</v>
      </c>
      <c r="C35" s="974">
        <v>95</v>
      </c>
      <c r="D35" s="974">
        <v>119</v>
      </c>
      <c r="E35" s="974">
        <v>0</v>
      </c>
      <c r="F35" s="974">
        <v>0</v>
      </c>
      <c r="G35" s="974">
        <v>0</v>
      </c>
      <c r="H35" s="974">
        <f t="shared" ref="H35:I38" si="3">SUM(E35,B35)</f>
        <v>24</v>
      </c>
      <c r="I35" s="974">
        <f t="shared" si="3"/>
        <v>95</v>
      </c>
      <c r="J35" s="974">
        <f>SUM(H35:I35)</f>
        <v>119</v>
      </c>
      <c r="K35" s="203" t="s">
        <v>157</v>
      </c>
    </row>
    <row r="36" spans="1:11" ht="19.5" customHeight="1">
      <c r="A36" s="198" t="s">
        <v>63</v>
      </c>
      <c r="B36" s="974">
        <v>54</v>
      </c>
      <c r="C36" s="974">
        <v>108</v>
      </c>
      <c r="D36" s="974">
        <v>162</v>
      </c>
      <c r="E36" s="974">
        <v>0</v>
      </c>
      <c r="F36" s="974">
        <v>0</v>
      </c>
      <c r="G36" s="974">
        <v>0</v>
      </c>
      <c r="H36" s="974">
        <f t="shared" si="3"/>
        <v>54</v>
      </c>
      <c r="I36" s="974">
        <f t="shared" si="3"/>
        <v>108</v>
      </c>
      <c r="J36" s="974">
        <f>SUM(H36:I36)</f>
        <v>162</v>
      </c>
      <c r="K36" s="329" t="s">
        <v>460</v>
      </c>
    </row>
    <row r="37" spans="1:11" ht="19.5" customHeight="1">
      <c r="A37" s="198" t="s">
        <v>29</v>
      </c>
      <c r="B37" s="974">
        <v>189</v>
      </c>
      <c r="C37" s="974">
        <v>189</v>
      </c>
      <c r="D37" s="974">
        <v>378</v>
      </c>
      <c r="E37" s="974">
        <v>0</v>
      </c>
      <c r="F37" s="974">
        <v>0</v>
      </c>
      <c r="G37" s="974">
        <v>0</v>
      </c>
      <c r="H37" s="974">
        <f t="shared" si="3"/>
        <v>189</v>
      </c>
      <c r="I37" s="974">
        <f t="shared" si="3"/>
        <v>189</v>
      </c>
      <c r="J37" s="974">
        <f>SUM(H37:I37)</f>
        <v>378</v>
      </c>
      <c r="K37" s="203" t="s">
        <v>159</v>
      </c>
    </row>
    <row r="38" spans="1:11" ht="19.5" customHeight="1">
      <c r="A38" s="197" t="s">
        <v>64</v>
      </c>
      <c r="B38" s="974">
        <v>320</v>
      </c>
      <c r="C38" s="974">
        <v>312</v>
      </c>
      <c r="D38" s="974">
        <v>632</v>
      </c>
      <c r="E38" s="974">
        <v>0</v>
      </c>
      <c r="F38" s="974">
        <v>0</v>
      </c>
      <c r="G38" s="974">
        <v>0</v>
      </c>
      <c r="H38" s="974">
        <f t="shared" si="3"/>
        <v>320</v>
      </c>
      <c r="I38" s="974">
        <f t="shared" si="3"/>
        <v>312</v>
      </c>
      <c r="J38" s="974">
        <f>SUM(H38:I38)</f>
        <v>632</v>
      </c>
      <c r="K38" s="201" t="s">
        <v>160</v>
      </c>
    </row>
    <row r="39" spans="1:11" ht="19.5" customHeight="1">
      <c r="A39" s="198" t="s">
        <v>11</v>
      </c>
      <c r="B39" s="974">
        <f t="shared" ref="B39:J39" si="4">SUM(B9:B28,B35:B38)</f>
        <v>2957</v>
      </c>
      <c r="C39" s="974">
        <f t="shared" si="4"/>
        <v>5386</v>
      </c>
      <c r="D39" s="974">
        <f t="shared" si="4"/>
        <v>8343</v>
      </c>
      <c r="E39" s="974">
        <f t="shared" si="4"/>
        <v>1</v>
      </c>
      <c r="F39" s="974">
        <f t="shared" si="4"/>
        <v>2</v>
      </c>
      <c r="G39" s="974">
        <f t="shared" si="4"/>
        <v>3</v>
      </c>
      <c r="H39" s="974">
        <f t="shared" si="4"/>
        <v>2958</v>
      </c>
      <c r="I39" s="974">
        <f t="shared" si="4"/>
        <v>5388</v>
      </c>
      <c r="J39" s="974">
        <f t="shared" si="4"/>
        <v>8346</v>
      </c>
      <c r="K39" s="203" t="s">
        <v>161</v>
      </c>
    </row>
    <row r="40" spans="1:11" ht="19.5" customHeight="1">
      <c r="A40" s="38" t="s">
        <v>12</v>
      </c>
      <c r="B40" s="978"/>
      <c r="C40" s="978"/>
      <c r="D40" s="978"/>
      <c r="E40" s="978"/>
      <c r="F40" s="978"/>
      <c r="G40" s="978"/>
      <c r="H40" s="978"/>
      <c r="I40" s="978"/>
      <c r="J40" s="978"/>
      <c r="K40" s="207" t="s">
        <v>233</v>
      </c>
    </row>
    <row r="41" spans="1:11" ht="19.5" customHeight="1">
      <c r="A41" s="199" t="s">
        <v>19</v>
      </c>
      <c r="B41" s="974">
        <v>70</v>
      </c>
      <c r="C41" s="974">
        <v>15</v>
      </c>
      <c r="D41" s="974">
        <v>85</v>
      </c>
      <c r="E41" s="974">
        <v>0</v>
      </c>
      <c r="F41" s="974">
        <v>1</v>
      </c>
      <c r="G41" s="974">
        <v>1</v>
      </c>
      <c r="H41" s="974">
        <f>SUM(E41,B41)</f>
        <v>70</v>
      </c>
      <c r="I41" s="974">
        <f>SUM(F41,C41)</f>
        <v>16</v>
      </c>
      <c r="J41" s="974">
        <f>SUM(H41:I41)</f>
        <v>86</v>
      </c>
      <c r="K41" s="203" t="s">
        <v>146</v>
      </c>
    </row>
    <row r="42" spans="1:11" ht="19.5" customHeight="1">
      <c r="A42" s="414" t="s">
        <v>33</v>
      </c>
      <c r="B42" s="974">
        <v>27</v>
      </c>
      <c r="C42" s="974">
        <v>37</v>
      </c>
      <c r="D42" s="974">
        <v>64</v>
      </c>
      <c r="E42" s="974">
        <v>0</v>
      </c>
      <c r="F42" s="974">
        <v>0</v>
      </c>
      <c r="G42" s="974">
        <v>0</v>
      </c>
      <c r="H42" s="974">
        <f t="shared" ref="H42:H54" si="5">SUM(E42,B42)</f>
        <v>27</v>
      </c>
      <c r="I42" s="974">
        <f t="shared" ref="I42:I54" si="6">SUM(F42,C42)</f>
        <v>37</v>
      </c>
      <c r="J42" s="974">
        <f t="shared" ref="J42:J54" si="7">SUM(H42:I42)</f>
        <v>64</v>
      </c>
      <c r="K42" s="415" t="s">
        <v>148</v>
      </c>
    </row>
    <row r="43" spans="1:11" ht="19.5" customHeight="1">
      <c r="A43" s="199" t="s">
        <v>23</v>
      </c>
      <c r="B43" s="974">
        <v>229</v>
      </c>
      <c r="C43" s="974">
        <v>391</v>
      </c>
      <c r="D43" s="974">
        <v>620</v>
      </c>
      <c r="E43" s="974">
        <v>0</v>
      </c>
      <c r="F43" s="974">
        <v>0</v>
      </c>
      <c r="G43" s="974">
        <v>0</v>
      </c>
      <c r="H43" s="974">
        <f t="shared" si="5"/>
        <v>229</v>
      </c>
      <c r="I43" s="974">
        <f t="shared" si="6"/>
        <v>391</v>
      </c>
      <c r="J43" s="974">
        <f t="shared" si="7"/>
        <v>620</v>
      </c>
      <c r="K43" s="203" t="s">
        <v>151</v>
      </c>
    </row>
    <row r="44" spans="1:11" ht="19.5" customHeight="1">
      <c r="A44" s="414" t="s">
        <v>62</v>
      </c>
      <c r="B44" s="974">
        <v>0</v>
      </c>
      <c r="C44" s="974">
        <v>1</v>
      </c>
      <c r="D44" s="974">
        <v>1</v>
      </c>
      <c r="E44" s="974">
        <v>0</v>
      </c>
      <c r="F44" s="974">
        <v>0</v>
      </c>
      <c r="G44" s="974">
        <v>0</v>
      </c>
      <c r="H44" s="974">
        <f t="shared" si="5"/>
        <v>0</v>
      </c>
      <c r="I44" s="974">
        <f t="shared" si="6"/>
        <v>1</v>
      </c>
      <c r="J44" s="974">
        <f t="shared" si="7"/>
        <v>1</v>
      </c>
      <c r="K44" s="415" t="s">
        <v>152</v>
      </c>
    </row>
    <row r="45" spans="1:11" ht="19.5" customHeight="1">
      <c r="A45" s="198" t="s">
        <v>24</v>
      </c>
      <c r="B45" s="974">
        <v>264</v>
      </c>
      <c r="C45" s="974">
        <v>203</v>
      </c>
      <c r="D45" s="974">
        <v>467</v>
      </c>
      <c r="E45" s="974">
        <v>0</v>
      </c>
      <c r="F45" s="974">
        <v>0</v>
      </c>
      <c r="G45" s="974">
        <v>0</v>
      </c>
      <c r="H45" s="974">
        <f t="shared" si="5"/>
        <v>264</v>
      </c>
      <c r="I45" s="974">
        <f t="shared" si="6"/>
        <v>203</v>
      </c>
      <c r="J45" s="974">
        <f t="shared" si="7"/>
        <v>467</v>
      </c>
      <c r="K45" s="203" t="s">
        <v>153</v>
      </c>
    </row>
    <row r="46" spans="1:11" ht="32.25" customHeight="1">
      <c r="A46" s="198" t="s">
        <v>74</v>
      </c>
      <c r="B46" s="974">
        <v>202</v>
      </c>
      <c r="C46" s="974">
        <v>241</v>
      </c>
      <c r="D46" s="974">
        <v>443</v>
      </c>
      <c r="E46" s="974">
        <v>0</v>
      </c>
      <c r="F46" s="974">
        <v>0</v>
      </c>
      <c r="G46" s="974">
        <v>0</v>
      </c>
      <c r="H46" s="974">
        <f t="shared" si="5"/>
        <v>202</v>
      </c>
      <c r="I46" s="974">
        <f t="shared" si="6"/>
        <v>241</v>
      </c>
      <c r="J46" s="974">
        <f t="shared" si="7"/>
        <v>443</v>
      </c>
      <c r="K46" s="454" t="s">
        <v>638</v>
      </c>
    </row>
    <row r="47" spans="1:11" ht="19.5" customHeight="1">
      <c r="A47" s="198" t="s">
        <v>75</v>
      </c>
      <c r="B47" s="974">
        <v>166</v>
      </c>
      <c r="C47" s="974">
        <v>223</v>
      </c>
      <c r="D47" s="974">
        <v>389</v>
      </c>
      <c r="E47" s="974">
        <v>0</v>
      </c>
      <c r="F47" s="974">
        <v>0</v>
      </c>
      <c r="G47" s="974">
        <v>0</v>
      </c>
      <c r="H47" s="974">
        <f t="shared" si="5"/>
        <v>166</v>
      </c>
      <c r="I47" s="974">
        <f t="shared" si="6"/>
        <v>223</v>
      </c>
      <c r="J47" s="974">
        <f t="shared" si="7"/>
        <v>389</v>
      </c>
      <c r="K47" s="203" t="s">
        <v>639</v>
      </c>
    </row>
    <row r="48" spans="1:11" ht="19.5" customHeight="1">
      <c r="A48" s="198" t="s">
        <v>5</v>
      </c>
      <c r="B48" s="974">
        <v>0</v>
      </c>
      <c r="C48" s="974">
        <v>16</v>
      </c>
      <c r="D48" s="974">
        <v>16</v>
      </c>
      <c r="E48" s="974">
        <v>0</v>
      </c>
      <c r="F48" s="974">
        <v>0</v>
      </c>
      <c r="G48" s="974">
        <v>0</v>
      </c>
      <c r="H48" s="974">
        <f t="shared" si="5"/>
        <v>0</v>
      </c>
      <c r="I48" s="974">
        <f t="shared" si="6"/>
        <v>16</v>
      </c>
      <c r="J48" s="974">
        <f t="shared" si="7"/>
        <v>16</v>
      </c>
      <c r="K48" s="203" t="s">
        <v>154</v>
      </c>
    </row>
    <row r="49" spans="1:11" ht="19.5" customHeight="1">
      <c r="A49" s="413" t="s">
        <v>25</v>
      </c>
      <c r="B49" s="974">
        <v>43</v>
      </c>
      <c r="C49" s="974">
        <v>65</v>
      </c>
      <c r="D49" s="974">
        <v>108</v>
      </c>
      <c r="E49" s="974">
        <v>0</v>
      </c>
      <c r="F49" s="974">
        <v>0</v>
      </c>
      <c r="G49" s="974">
        <v>0</v>
      </c>
      <c r="H49" s="974">
        <f t="shared" si="5"/>
        <v>43</v>
      </c>
      <c r="I49" s="974">
        <f t="shared" si="6"/>
        <v>65</v>
      </c>
      <c r="J49" s="974">
        <f t="shared" si="7"/>
        <v>108</v>
      </c>
      <c r="K49" s="415" t="s">
        <v>274</v>
      </c>
    </row>
    <row r="50" spans="1:11" ht="19.5" customHeight="1">
      <c r="A50" s="198" t="s">
        <v>26</v>
      </c>
      <c r="B50" s="974">
        <v>6</v>
      </c>
      <c r="C50" s="974">
        <v>2</v>
      </c>
      <c r="D50" s="974">
        <v>8</v>
      </c>
      <c r="E50" s="974">
        <v>0</v>
      </c>
      <c r="F50" s="974">
        <v>0</v>
      </c>
      <c r="G50" s="974">
        <v>0</v>
      </c>
      <c r="H50" s="974">
        <f t="shared" si="5"/>
        <v>6</v>
      </c>
      <c r="I50" s="974">
        <f t="shared" si="6"/>
        <v>2</v>
      </c>
      <c r="J50" s="974">
        <f t="shared" si="7"/>
        <v>8</v>
      </c>
      <c r="K50" s="203" t="s">
        <v>156</v>
      </c>
    </row>
    <row r="51" spans="1:11" ht="19.5" customHeight="1">
      <c r="A51" s="198" t="s">
        <v>63</v>
      </c>
      <c r="B51" s="974">
        <v>11</v>
      </c>
      <c r="C51" s="974">
        <v>10</v>
      </c>
      <c r="D51" s="974">
        <v>21</v>
      </c>
      <c r="E51" s="974">
        <v>0</v>
      </c>
      <c r="F51" s="974">
        <v>0</v>
      </c>
      <c r="G51" s="974">
        <v>0</v>
      </c>
      <c r="H51" s="974">
        <f t="shared" si="5"/>
        <v>11</v>
      </c>
      <c r="I51" s="974">
        <f t="shared" si="6"/>
        <v>10</v>
      </c>
      <c r="J51" s="974">
        <f t="shared" si="7"/>
        <v>21</v>
      </c>
      <c r="K51" s="228" t="s">
        <v>158</v>
      </c>
    </row>
    <row r="52" spans="1:11" ht="19.5" customHeight="1">
      <c r="A52" s="198" t="s">
        <v>29</v>
      </c>
      <c r="B52" s="974">
        <v>70</v>
      </c>
      <c r="C52" s="974">
        <v>81</v>
      </c>
      <c r="D52" s="974">
        <v>151</v>
      </c>
      <c r="E52" s="974">
        <v>0</v>
      </c>
      <c r="F52" s="974">
        <v>0</v>
      </c>
      <c r="G52" s="974">
        <v>0</v>
      </c>
      <c r="H52" s="974">
        <f t="shared" si="5"/>
        <v>70</v>
      </c>
      <c r="I52" s="974">
        <f t="shared" si="6"/>
        <v>81</v>
      </c>
      <c r="J52" s="974">
        <f t="shared" si="7"/>
        <v>151</v>
      </c>
      <c r="K52" s="203" t="s">
        <v>159</v>
      </c>
    </row>
    <row r="53" spans="1:11" ht="19.5" customHeight="1">
      <c r="A53" s="198" t="s">
        <v>64</v>
      </c>
      <c r="B53" s="974">
        <v>26</v>
      </c>
      <c r="C53" s="974">
        <v>35</v>
      </c>
      <c r="D53" s="974">
        <v>61</v>
      </c>
      <c r="E53" s="974">
        <v>0</v>
      </c>
      <c r="F53" s="974">
        <v>0</v>
      </c>
      <c r="G53" s="974">
        <v>0</v>
      </c>
      <c r="H53" s="974">
        <f t="shared" si="5"/>
        <v>26</v>
      </c>
      <c r="I53" s="974">
        <f t="shared" si="6"/>
        <v>35</v>
      </c>
      <c r="J53" s="974">
        <f t="shared" si="7"/>
        <v>61</v>
      </c>
      <c r="K53" s="329" t="s">
        <v>160</v>
      </c>
    </row>
    <row r="54" spans="1:11" ht="19.5" customHeight="1" thickBot="1">
      <c r="A54" s="204" t="s">
        <v>13</v>
      </c>
      <c r="B54" s="490">
        <f t="shared" ref="B54:G54" si="8">SUM(B41:B53)</f>
        <v>1114</v>
      </c>
      <c r="C54" s="490">
        <f t="shared" si="8"/>
        <v>1320</v>
      </c>
      <c r="D54" s="490">
        <f t="shared" si="8"/>
        <v>2434</v>
      </c>
      <c r="E54" s="490">
        <f t="shared" si="8"/>
        <v>0</v>
      </c>
      <c r="F54" s="490">
        <f t="shared" si="8"/>
        <v>1</v>
      </c>
      <c r="G54" s="490">
        <f t="shared" si="8"/>
        <v>1</v>
      </c>
      <c r="H54" s="974">
        <f t="shared" si="5"/>
        <v>1114</v>
      </c>
      <c r="I54" s="974">
        <f t="shared" si="6"/>
        <v>1321</v>
      </c>
      <c r="J54" s="974">
        <f t="shared" si="7"/>
        <v>2435</v>
      </c>
      <c r="K54" s="202" t="s">
        <v>162</v>
      </c>
    </row>
    <row r="55" spans="1:11" ht="19.5" customHeight="1" thickBot="1">
      <c r="A55" s="229" t="s">
        <v>78</v>
      </c>
      <c r="B55" s="965">
        <f t="shared" ref="B55:J55" si="9">SUM(B54,B39)</f>
        <v>4071</v>
      </c>
      <c r="C55" s="965">
        <f t="shared" si="9"/>
        <v>6706</v>
      </c>
      <c r="D55" s="965">
        <f t="shared" si="9"/>
        <v>10777</v>
      </c>
      <c r="E55" s="965">
        <f t="shared" si="9"/>
        <v>1</v>
      </c>
      <c r="F55" s="965">
        <f t="shared" si="9"/>
        <v>3</v>
      </c>
      <c r="G55" s="965">
        <f t="shared" si="9"/>
        <v>4</v>
      </c>
      <c r="H55" s="965">
        <f t="shared" si="9"/>
        <v>4072</v>
      </c>
      <c r="I55" s="965">
        <f t="shared" si="9"/>
        <v>6709</v>
      </c>
      <c r="J55" s="965">
        <f t="shared" si="9"/>
        <v>10781</v>
      </c>
      <c r="K55" s="206" t="s">
        <v>511</v>
      </c>
    </row>
    <row r="56" spans="1:11" ht="23.25" customHeight="1" thickTop="1">
      <c r="A56" s="116"/>
      <c r="B56" s="116"/>
      <c r="C56" s="116"/>
    </row>
  </sheetData>
  <mergeCells count="20">
    <mergeCell ref="E32:G32"/>
    <mergeCell ref="H32:J32"/>
    <mergeCell ref="K31:K34"/>
    <mergeCell ref="B30:J30"/>
    <mergeCell ref="A31:A34"/>
    <mergeCell ref="B31:D31"/>
    <mergeCell ref="E31:G31"/>
    <mergeCell ref="H31:J31"/>
    <mergeCell ref="B32:D32"/>
    <mergeCell ref="A1:K1"/>
    <mergeCell ref="A2:K2"/>
    <mergeCell ref="B3:J3"/>
    <mergeCell ref="A4:A7"/>
    <mergeCell ref="B4:D4"/>
    <mergeCell ref="E4:G4"/>
    <mergeCell ref="H4:J4"/>
    <mergeCell ref="K4:K7"/>
    <mergeCell ref="H5:J5"/>
    <mergeCell ref="E5:G5"/>
    <mergeCell ref="B5:D5"/>
  </mergeCells>
  <printOptions horizontalCentered="1"/>
  <pageMargins left="0.511811023622047" right="0.511811023622047" top="0.98425196850393704" bottom="0.98425196850393704" header="0.98425196850393704" footer="0.74803149606299202"/>
  <pageSetup paperSize="9" scale="85" firstPageNumber="10" fitToWidth="0" orientation="landscape" useFirstPageNumber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8"/>
  <sheetViews>
    <sheetView rightToLeft="1" view="pageBreakPreview" zoomScale="80" zoomScaleNormal="75" zoomScaleSheetLayoutView="80" workbookViewId="0">
      <selection activeCell="P4" sqref="P4"/>
    </sheetView>
  </sheetViews>
  <sheetFormatPr defaultColWidth="8.7109375" defaultRowHeight="21" customHeight="1"/>
  <cols>
    <col min="1" max="1" width="21.5703125" style="769" customWidth="1"/>
    <col min="2" max="13" width="8.28515625" style="769" customWidth="1"/>
    <col min="14" max="14" width="45.7109375" style="769" customWidth="1"/>
    <col min="15" max="16384" width="8.7109375" style="769"/>
  </cols>
  <sheetData>
    <row r="1" spans="1:16" s="765" customFormat="1" ht="27" customHeight="1">
      <c r="A1" s="1172" t="s">
        <v>1012</v>
      </c>
      <c r="B1" s="1172"/>
      <c r="C1" s="1172"/>
      <c r="D1" s="1172"/>
      <c r="E1" s="1172"/>
      <c r="F1" s="1172"/>
      <c r="G1" s="1172"/>
      <c r="H1" s="1172"/>
      <c r="I1" s="1172"/>
      <c r="J1" s="1172"/>
      <c r="K1" s="1172"/>
      <c r="L1" s="1172"/>
      <c r="M1" s="1172"/>
      <c r="N1" s="1172"/>
    </row>
    <row r="2" spans="1:16" s="765" customFormat="1" ht="36.75" customHeight="1">
      <c r="A2" s="1173" t="s">
        <v>1013</v>
      </c>
      <c r="B2" s="1173"/>
      <c r="C2" s="1173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766"/>
      <c r="P2" s="766"/>
    </row>
    <row r="3" spans="1:16" s="765" customFormat="1" ht="22.5" customHeight="1" thickBot="1">
      <c r="A3" s="767" t="s">
        <v>1031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0" t="s">
        <v>1192</v>
      </c>
    </row>
    <row r="4" spans="1:16" ht="17.25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6" ht="13.5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6" ht="18" customHeight="1">
      <c r="A6" s="1157"/>
      <c r="B6" s="1002" t="s">
        <v>235</v>
      </c>
      <c r="C6" s="1002" t="s">
        <v>236</v>
      </c>
      <c r="D6" s="1002" t="s">
        <v>241</v>
      </c>
      <c r="E6" s="1002" t="s">
        <v>235</v>
      </c>
      <c r="F6" s="1002" t="s">
        <v>236</v>
      </c>
      <c r="G6" s="1002" t="s">
        <v>241</v>
      </c>
      <c r="H6" s="1002" t="s">
        <v>235</v>
      </c>
      <c r="I6" s="1002" t="s">
        <v>236</v>
      </c>
      <c r="J6" s="1002" t="s">
        <v>241</v>
      </c>
      <c r="K6" s="1002" t="s">
        <v>235</v>
      </c>
      <c r="L6" s="1002" t="s">
        <v>236</v>
      </c>
      <c r="M6" s="1002" t="s">
        <v>241</v>
      </c>
      <c r="N6" s="1157"/>
    </row>
    <row r="7" spans="1:16" ht="17.25" customHeight="1" thickBot="1">
      <c r="A7" s="1161"/>
      <c r="B7" s="680" t="s">
        <v>999</v>
      </c>
      <c r="C7" s="680" t="s">
        <v>239</v>
      </c>
      <c r="D7" s="680" t="s">
        <v>240</v>
      </c>
      <c r="E7" s="680" t="s">
        <v>999</v>
      </c>
      <c r="F7" s="680" t="s">
        <v>239</v>
      </c>
      <c r="G7" s="680" t="s">
        <v>240</v>
      </c>
      <c r="H7" s="680" t="s">
        <v>999</v>
      </c>
      <c r="I7" s="680" t="s">
        <v>239</v>
      </c>
      <c r="J7" s="680" t="s">
        <v>240</v>
      </c>
      <c r="K7" s="680" t="s">
        <v>999</v>
      </c>
      <c r="L7" s="680" t="s">
        <v>239</v>
      </c>
      <c r="M7" s="680" t="s">
        <v>240</v>
      </c>
      <c r="N7" s="1161"/>
    </row>
    <row r="8" spans="1:16" ht="21" customHeight="1" thickTop="1">
      <c r="A8" s="770" t="s">
        <v>1016</v>
      </c>
      <c r="B8" s="1002">
        <v>3</v>
      </c>
      <c r="C8" s="1002">
        <v>3</v>
      </c>
      <c r="D8" s="1002">
        <v>6</v>
      </c>
      <c r="E8" s="1002">
        <v>1</v>
      </c>
      <c r="F8" s="1002">
        <v>5</v>
      </c>
      <c r="G8" s="1002">
        <v>6</v>
      </c>
      <c r="H8" s="1002">
        <v>1</v>
      </c>
      <c r="I8" s="1002">
        <v>1</v>
      </c>
      <c r="J8" s="1002">
        <v>2</v>
      </c>
      <c r="K8" s="1002">
        <f>H8+E8+B8</f>
        <v>5</v>
      </c>
      <c r="L8" s="1002">
        <f>I8+F8+C8</f>
        <v>9</v>
      </c>
      <c r="M8" s="1002">
        <f>SUM(K8:L8)</f>
        <v>14</v>
      </c>
      <c r="N8" s="772" t="s">
        <v>172</v>
      </c>
    </row>
    <row r="9" spans="1:16" ht="21" customHeight="1">
      <c r="A9" s="770" t="s">
        <v>17</v>
      </c>
      <c r="B9" s="685">
        <v>0</v>
      </c>
      <c r="C9" s="685">
        <v>0</v>
      </c>
      <c r="D9" s="685">
        <v>0</v>
      </c>
      <c r="E9" s="685">
        <v>0</v>
      </c>
      <c r="F9" s="685">
        <v>0</v>
      </c>
      <c r="G9" s="685">
        <v>0</v>
      </c>
      <c r="H9" s="685">
        <v>1</v>
      </c>
      <c r="I9" s="685">
        <v>0</v>
      </c>
      <c r="J9" s="685">
        <v>1</v>
      </c>
      <c r="K9" s="685">
        <f t="shared" ref="K9:L26" si="0">H9+E9+B9</f>
        <v>1</v>
      </c>
      <c r="L9" s="685">
        <f t="shared" si="0"/>
        <v>0</v>
      </c>
      <c r="M9" s="685">
        <f t="shared" ref="M9:M26" si="1">SUM(K9:L9)</f>
        <v>1</v>
      </c>
      <c r="N9" s="709" t="s">
        <v>144</v>
      </c>
    </row>
    <row r="10" spans="1:16" ht="21" customHeight="1">
      <c r="A10" s="770" t="s">
        <v>1017</v>
      </c>
      <c r="B10" s="685">
        <v>0</v>
      </c>
      <c r="C10" s="685">
        <v>0</v>
      </c>
      <c r="D10" s="685">
        <v>0</v>
      </c>
      <c r="E10" s="685">
        <v>0</v>
      </c>
      <c r="F10" s="685">
        <v>1</v>
      </c>
      <c r="G10" s="685">
        <v>1</v>
      </c>
      <c r="H10" s="685">
        <v>1</v>
      </c>
      <c r="I10" s="685">
        <v>0</v>
      </c>
      <c r="J10" s="685">
        <v>1</v>
      </c>
      <c r="K10" s="685">
        <f t="shared" si="0"/>
        <v>1</v>
      </c>
      <c r="L10" s="685">
        <f t="shared" si="0"/>
        <v>1</v>
      </c>
      <c r="M10" s="685">
        <f t="shared" si="1"/>
        <v>2</v>
      </c>
      <c r="N10" s="709" t="s">
        <v>1018</v>
      </c>
    </row>
    <row r="11" spans="1:16" ht="21" customHeight="1">
      <c r="A11" s="770" t="s">
        <v>20</v>
      </c>
      <c r="B11" s="685">
        <v>12</v>
      </c>
      <c r="C11" s="685">
        <v>4</v>
      </c>
      <c r="D11" s="685">
        <v>16</v>
      </c>
      <c r="E11" s="685">
        <v>50</v>
      </c>
      <c r="F11" s="685">
        <v>25</v>
      </c>
      <c r="G11" s="685">
        <v>75</v>
      </c>
      <c r="H11" s="685">
        <v>11</v>
      </c>
      <c r="I11" s="685">
        <v>2</v>
      </c>
      <c r="J11" s="685">
        <v>13</v>
      </c>
      <c r="K11" s="685">
        <f t="shared" si="0"/>
        <v>73</v>
      </c>
      <c r="L11" s="685">
        <f t="shared" si="0"/>
        <v>31</v>
      </c>
      <c r="M11" s="685">
        <f t="shared" si="1"/>
        <v>104</v>
      </c>
      <c r="N11" s="709" t="s">
        <v>147</v>
      </c>
    </row>
    <row r="12" spans="1:16" ht="21" customHeight="1">
      <c r="A12" s="770" t="s">
        <v>1019</v>
      </c>
      <c r="B12" s="685">
        <v>2</v>
      </c>
      <c r="C12" s="685">
        <v>1</v>
      </c>
      <c r="D12" s="685">
        <v>3</v>
      </c>
      <c r="E12" s="685">
        <v>25</v>
      </c>
      <c r="F12" s="685">
        <v>11</v>
      </c>
      <c r="G12" s="685">
        <v>36</v>
      </c>
      <c r="H12" s="685">
        <v>7</v>
      </c>
      <c r="I12" s="685">
        <v>2</v>
      </c>
      <c r="J12" s="685">
        <v>9</v>
      </c>
      <c r="K12" s="685">
        <f t="shared" si="0"/>
        <v>34</v>
      </c>
      <c r="L12" s="685">
        <f t="shared" si="0"/>
        <v>14</v>
      </c>
      <c r="M12" s="685">
        <f t="shared" si="1"/>
        <v>48</v>
      </c>
      <c r="N12" s="709" t="s">
        <v>1020</v>
      </c>
    </row>
    <row r="13" spans="1:16" ht="21" customHeight="1">
      <c r="A13" s="770" t="s">
        <v>22</v>
      </c>
      <c r="B13" s="685">
        <v>1</v>
      </c>
      <c r="C13" s="685">
        <v>1</v>
      </c>
      <c r="D13" s="685">
        <v>2</v>
      </c>
      <c r="E13" s="685">
        <v>4</v>
      </c>
      <c r="F13" s="685">
        <v>3</v>
      </c>
      <c r="G13" s="685">
        <v>7</v>
      </c>
      <c r="H13" s="685">
        <v>3</v>
      </c>
      <c r="I13" s="685">
        <v>3</v>
      </c>
      <c r="J13" s="685">
        <v>6</v>
      </c>
      <c r="K13" s="685">
        <f t="shared" si="0"/>
        <v>8</v>
      </c>
      <c r="L13" s="685">
        <f t="shared" si="0"/>
        <v>7</v>
      </c>
      <c r="M13" s="685">
        <f t="shared" si="1"/>
        <v>15</v>
      </c>
      <c r="N13" s="709" t="s">
        <v>1021</v>
      </c>
    </row>
    <row r="14" spans="1:16" ht="21" customHeight="1">
      <c r="A14" s="770" t="s">
        <v>23</v>
      </c>
      <c r="B14" s="685">
        <v>0</v>
      </c>
      <c r="C14" s="685">
        <v>0</v>
      </c>
      <c r="D14" s="685">
        <v>0</v>
      </c>
      <c r="E14" s="685">
        <v>6</v>
      </c>
      <c r="F14" s="685">
        <v>12</v>
      </c>
      <c r="G14" s="685">
        <v>18</v>
      </c>
      <c r="H14" s="685">
        <v>9</v>
      </c>
      <c r="I14" s="685">
        <v>5</v>
      </c>
      <c r="J14" s="685">
        <v>14</v>
      </c>
      <c r="K14" s="685">
        <f t="shared" si="0"/>
        <v>15</v>
      </c>
      <c r="L14" s="685">
        <f t="shared" si="0"/>
        <v>17</v>
      </c>
      <c r="M14" s="685">
        <f t="shared" si="1"/>
        <v>32</v>
      </c>
      <c r="N14" s="709" t="s">
        <v>151</v>
      </c>
    </row>
    <row r="15" spans="1:16" ht="21" customHeight="1">
      <c r="A15" s="770" t="s">
        <v>67</v>
      </c>
      <c r="B15" s="685">
        <v>3</v>
      </c>
      <c r="C15" s="685">
        <v>5</v>
      </c>
      <c r="D15" s="685">
        <v>8</v>
      </c>
      <c r="E15" s="685">
        <v>8</v>
      </c>
      <c r="F15" s="685">
        <v>12</v>
      </c>
      <c r="G15" s="685">
        <v>20</v>
      </c>
      <c r="H15" s="685">
        <v>2</v>
      </c>
      <c r="I15" s="685">
        <v>5</v>
      </c>
      <c r="J15" s="685">
        <v>7</v>
      </c>
      <c r="K15" s="685">
        <f t="shared" si="0"/>
        <v>13</v>
      </c>
      <c r="L15" s="685">
        <f t="shared" si="0"/>
        <v>22</v>
      </c>
      <c r="M15" s="685">
        <f t="shared" si="1"/>
        <v>35</v>
      </c>
      <c r="N15" s="709" t="s">
        <v>189</v>
      </c>
    </row>
    <row r="16" spans="1:16" ht="21" customHeight="1">
      <c r="A16" s="770" t="s">
        <v>1022</v>
      </c>
      <c r="B16" s="685">
        <v>0</v>
      </c>
      <c r="C16" s="685">
        <v>0</v>
      </c>
      <c r="D16" s="685">
        <v>0</v>
      </c>
      <c r="E16" s="685">
        <v>1</v>
      </c>
      <c r="F16" s="685">
        <v>6</v>
      </c>
      <c r="G16" s="685">
        <v>7</v>
      </c>
      <c r="H16" s="685">
        <v>0</v>
      </c>
      <c r="I16" s="685">
        <v>0</v>
      </c>
      <c r="J16" s="685">
        <v>0</v>
      </c>
      <c r="K16" s="685">
        <f t="shared" si="0"/>
        <v>1</v>
      </c>
      <c r="L16" s="685">
        <f t="shared" si="0"/>
        <v>6</v>
      </c>
      <c r="M16" s="685">
        <f t="shared" si="1"/>
        <v>7</v>
      </c>
      <c r="N16" s="773" t="s">
        <v>1023</v>
      </c>
    </row>
    <row r="17" spans="1:14" ht="21" customHeight="1">
      <c r="A17" s="770" t="s">
        <v>24</v>
      </c>
      <c r="B17" s="685">
        <v>19</v>
      </c>
      <c r="C17" s="685">
        <v>10</v>
      </c>
      <c r="D17" s="685">
        <v>29</v>
      </c>
      <c r="E17" s="685">
        <v>17</v>
      </c>
      <c r="F17" s="685">
        <v>7</v>
      </c>
      <c r="G17" s="685">
        <v>24</v>
      </c>
      <c r="H17" s="685">
        <v>1</v>
      </c>
      <c r="I17" s="685">
        <v>1</v>
      </c>
      <c r="J17" s="685">
        <v>2</v>
      </c>
      <c r="K17" s="685">
        <f t="shared" si="0"/>
        <v>37</v>
      </c>
      <c r="L17" s="685">
        <f t="shared" si="0"/>
        <v>18</v>
      </c>
      <c r="M17" s="685">
        <f t="shared" si="1"/>
        <v>55</v>
      </c>
      <c r="N17" s="773" t="s">
        <v>153</v>
      </c>
    </row>
    <row r="18" spans="1:14" ht="21" customHeight="1">
      <c r="A18" s="770" t="s">
        <v>54</v>
      </c>
      <c r="B18" s="685">
        <v>0</v>
      </c>
      <c r="C18" s="685">
        <v>0</v>
      </c>
      <c r="D18" s="685">
        <v>0</v>
      </c>
      <c r="E18" s="685">
        <v>17</v>
      </c>
      <c r="F18" s="685">
        <v>22</v>
      </c>
      <c r="G18" s="685">
        <v>39</v>
      </c>
      <c r="H18" s="685">
        <v>7</v>
      </c>
      <c r="I18" s="685">
        <v>4</v>
      </c>
      <c r="J18" s="685">
        <v>11</v>
      </c>
      <c r="K18" s="685">
        <f t="shared" si="0"/>
        <v>24</v>
      </c>
      <c r="L18" s="685">
        <f t="shared" si="0"/>
        <v>26</v>
      </c>
      <c r="M18" s="685">
        <f t="shared" si="1"/>
        <v>50</v>
      </c>
      <c r="N18" s="773" t="s">
        <v>1024</v>
      </c>
    </row>
    <row r="19" spans="1:14" ht="21" customHeight="1">
      <c r="A19" s="770" t="s">
        <v>2</v>
      </c>
      <c r="B19" s="685">
        <v>1</v>
      </c>
      <c r="C19" s="685">
        <v>2</v>
      </c>
      <c r="D19" s="685">
        <v>3</v>
      </c>
      <c r="E19" s="685">
        <v>25</v>
      </c>
      <c r="F19" s="685">
        <v>35</v>
      </c>
      <c r="G19" s="685">
        <v>60</v>
      </c>
      <c r="H19" s="685">
        <v>30</v>
      </c>
      <c r="I19" s="685">
        <v>18</v>
      </c>
      <c r="J19" s="685">
        <v>48</v>
      </c>
      <c r="K19" s="685">
        <f t="shared" si="0"/>
        <v>56</v>
      </c>
      <c r="L19" s="685">
        <f t="shared" si="0"/>
        <v>55</v>
      </c>
      <c r="M19" s="685">
        <f t="shared" si="1"/>
        <v>111</v>
      </c>
      <c r="N19" s="773" t="s">
        <v>1025</v>
      </c>
    </row>
    <row r="20" spans="1:14" ht="21" customHeight="1">
      <c r="A20" s="770" t="s">
        <v>5</v>
      </c>
      <c r="B20" s="685">
        <v>0</v>
      </c>
      <c r="C20" s="685">
        <v>0</v>
      </c>
      <c r="D20" s="685">
        <v>0</v>
      </c>
      <c r="E20" s="685">
        <v>0</v>
      </c>
      <c r="F20" s="685">
        <v>9</v>
      </c>
      <c r="G20" s="685">
        <v>9</v>
      </c>
      <c r="H20" s="685">
        <v>0</v>
      </c>
      <c r="I20" s="685">
        <v>0</v>
      </c>
      <c r="J20" s="685">
        <v>0</v>
      </c>
      <c r="K20" s="685">
        <f t="shared" si="0"/>
        <v>0</v>
      </c>
      <c r="L20" s="685">
        <f t="shared" si="0"/>
        <v>9</v>
      </c>
      <c r="M20" s="685">
        <f t="shared" si="1"/>
        <v>9</v>
      </c>
      <c r="N20" s="709" t="s">
        <v>1026</v>
      </c>
    </row>
    <row r="21" spans="1:14" ht="21" customHeight="1">
      <c r="A21" s="770" t="s">
        <v>4</v>
      </c>
      <c r="B21" s="685">
        <v>0</v>
      </c>
      <c r="C21" s="685">
        <v>0</v>
      </c>
      <c r="D21" s="685">
        <v>0</v>
      </c>
      <c r="E21" s="685">
        <v>18</v>
      </c>
      <c r="F21" s="685">
        <v>27</v>
      </c>
      <c r="G21" s="685">
        <v>45</v>
      </c>
      <c r="H21" s="685">
        <v>0</v>
      </c>
      <c r="I21" s="685">
        <v>4</v>
      </c>
      <c r="J21" s="685">
        <v>4</v>
      </c>
      <c r="K21" s="685">
        <f t="shared" si="0"/>
        <v>18</v>
      </c>
      <c r="L21" s="685">
        <f t="shared" si="0"/>
        <v>31</v>
      </c>
      <c r="M21" s="685">
        <f t="shared" si="1"/>
        <v>49</v>
      </c>
      <c r="N21" s="709" t="s">
        <v>1027</v>
      </c>
    </row>
    <row r="22" spans="1:14" ht="21" customHeight="1">
      <c r="A22" s="770" t="s">
        <v>25</v>
      </c>
      <c r="B22" s="685">
        <v>1</v>
      </c>
      <c r="C22" s="685">
        <v>1</v>
      </c>
      <c r="D22" s="685">
        <v>2</v>
      </c>
      <c r="E22" s="685">
        <v>31</v>
      </c>
      <c r="F22" s="685">
        <v>20</v>
      </c>
      <c r="G22" s="685">
        <v>51</v>
      </c>
      <c r="H22" s="685">
        <v>9</v>
      </c>
      <c r="I22" s="685">
        <v>6</v>
      </c>
      <c r="J22" s="685">
        <v>15</v>
      </c>
      <c r="K22" s="685">
        <f t="shared" si="0"/>
        <v>41</v>
      </c>
      <c r="L22" s="685">
        <f t="shared" si="0"/>
        <v>27</v>
      </c>
      <c r="M22" s="685">
        <f t="shared" si="1"/>
        <v>68</v>
      </c>
      <c r="N22" s="709" t="s">
        <v>930</v>
      </c>
    </row>
    <row r="23" spans="1:14" ht="21" customHeight="1">
      <c r="A23" s="770" t="s">
        <v>273</v>
      </c>
      <c r="B23" s="685">
        <v>9</v>
      </c>
      <c r="C23" s="685">
        <v>1</v>
      </c>
      <c r="D23" s="685">
        <v>10</v>
      </c>
      <c r="E23" s="685">
        <v>8</v>
      </c>
      <c r="F23" s="685">
        <v>5</v>
      </c>
      <c r="G23" s="685">
        <v>13</v>
      </c>
      <c r="H23" s="685">
        <v>4</v>
      </c>
      <c r="I23" s="685">
        <v>1</v>
      </c>
      <c r="J23" s="685">
        <v>5</v>
      </c>
      <c r="K23" s="685">
        <f t="shared" si="0"/>
        <v>21</v>
      </c>
      <c r="L23" s="685">
        <f t="shared" si="0"/>
        <v>7</v>
      </c>
      <c r="M23" s="685">
        <f t="shared" si="1"/>
        <v>28</v>
      </c>
      <c r="N23" s="709" t="s">
        <v>157</v>
      </c>
    </row>
    <row r="24" spans="1:14" ht="21" customHeight="1">
      <c r="A24" s="770" t="s">
        <v>63</v>
      </c>
      <c r="B24" s="685">
        <v>0</v>
      </c>
      <c r="C24" s="685">
        <v>0</v>
      </c>
      <c r="D24" s="685">
        <v>0</v>
      </c>
      <c r="E24" s="685">
        <v>2</v>
      </c>
      <c r="F24" s="685">
        <v>2</v>
      </c>
      <c r="G24" s="685">
        <v>4</v>
      </c>
      <c r="H24" s="685">
        <v>0</v>
      </c>
      <c r="I24" s="685">
        <v>0</v>
      </c>
      <c r="J24" s="685">
        <v>0</v>
      </c>
      <c r="K24" s="685">
        <f t="shared" si="0"/>
        <v>2</v>
      </c>
      <c r="L24" s="685">
        <f t="shared" si="0"/>
        <v>2</v>
      </c>
      <c r="M24" s="685">
        <f t="shared" si="1"/>
        <v>4</v>
      </c>
      <c r="N24" s="709" t="s">
        <v>158</v>
      </c>
    </row>
    <row r="25" spans="1:14" ht="21" customHeight="1">
      <c r="A25" s="770" t="s">
        <v>277</v>
      </c>
      <c r="B25" s="685">
        <v>0</v>
      </c>
      <c r="C25" s="685">
        <v>0</v>
      </c>
      <c r="D25" s="685">
        <v>0</v>
      </c>
      <c r="E25" s="685">
        <v>11</v>
      </c>
      <c r="F25" s="685">
        <v>2</v>
      </c>
      <c r="G25" s="685">
        <v>13</v>
      </c>
      <c r="H25" s="685">
        <v>8</v>
      </c>
      <c r="I25" s="685">
        <v>1</v>
      </c>
      <c r="J25" s="685">
        <v>9</v>
      </c>
      <c r="K25" s="685">
        <f t="shared" si="0"/>
        <v>19</v>
      </c>
      <c r="L25" s="685">
        <f t="shared" si="0"/>
        <v>3</v>
      </c>
      <c r="M25" s="685">
        <f t="shared" si="1"/>
        <v>22</v>
      </c>
      <c r="N25" s="709" t="s">
        <v>1028</v>
      </c>
    </row>
    <row r="26" spans="1:14" ht="24.75" customHeight="1" thickBot="1">
      <c r="A26" s="769" t="s">
        <v>64</v>
      </c>
      <c r="B26" s="690">
        <v>0</v>
      </c>
      <c r="C26" s="690">
        <v>0</v>
      </c>
      <c r="D26" s="690">
        <v>0</v>
      </c>
      <c r="E26" s="690">
        <v>2</v>
      </c>
      <c r="F26" s="690">
        <v>2</v>
      </c>
      <c r="G26" s="690">
        <v>4</v>
      </c>
      <c r="H26" s="690">
        <v>0</v>
      </c>
      <c r="I26" s="690">
        <v>0</v>
      </c>
      <c r="J26" s="690">
        <v>0</v>
      </c>
      <c r="K26" s="690">
        <f t="shared" si="0"/>
        <v>2</v>
      </c>
      <c r="L26" s="690">
        <f t="shared" si="0"/>
        <v>2</v>
      </c>
      <c r="M26" s="690">
        <f t="shared" si="1"/>
        <v>4</v>
      </c>
      <c r="N26" s="769" t="s">
        <v>169</v>
      </c>
    </row>
    <row r="27" spans="1:14" ht="21" customHeight="1" thickBot="1">
      <c r="A27" s="746" t="s">
        <v>78</v>
      </c>
      <c r="B27" s="712">
        <f>SUM(B8:B26)</f>
        <v>51</v>
      </c>
      <c r="C27" s="712">
        <f t="shared" ref="C27:M27" si="2">SUM(C8:C26)</f>
        <v>28</v>
      </c>
      <c r="D27" s="712">
        <f t="shared" si="2"/>
        <v>79</v>
      </c>
      <c r="E27" s="712">
        <f t="shared" si="2"/>
        <v>226</v>
      </c>
      <c r="F27" s="712">
        <f t="shared" si="2"/>
        <v>206</v>
      </c>
      <c r="G27" s="712">
        <f t="shared" si="2"/>
        <v>432</v>
      </c>
      <c r="H27" s="712">
        <f t="shared" si="2"/>
        <v>94</v>
      </c>
      <c r="I27" s="712">
        <f t="shared" si="2"/>
        <v>53</v>
      </c>
      <c r="J27" s="712">
        <f t="shared" si="2"/>
        <v>147</v>
      </c>
      <c r="K27" s="712">
        <f t="shared" si="2"/>
        <v>371</v>
      </c>
      <c r="L27" s="712">
        <f t="shared" si="2"/>
        <v>287</v>
      </c>
      <c r="M27" s="712">
        <f t="shared" si="2"/>
        <v>658</v>
      </c>
      <c r="N27" s="714" t="s">
        <v>946</v>
      </c>
    </row>
    <row r="28" spans="1:14" ht="21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5" header="1" footer="1"/>
  <pageSetup paperSize="9" scale="80" firstPageNumber="161" orientation="landscape" useFirstPageNumber="1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0"/>
  <sheetViews>
    <sheetView rightToLeft="1" view="pageBreakPreview" zoomScale="80" zoomScaleNormal="75" zoomScaleSheetLayoutView="80" workbookViewId="0">
      <selection activeCell="P4" sqref="P4"/>
    </sheetView>
  </sheetViews>
  <sheetFormatPr defaultColWidth="8.7109375" defaultRowHeight="21" customHeight="1"/>
  <cols>
    <col min="1" max="1" width="21.5703125" style="769" customWidth="1"/>
    <col min="2" max="13" width="8.28515625" style="769" customWidth="1"/>
    <col min="14" max="14" width="45.7109375" style="769" customWidth="1"/>
    <col min="15" max="16384" width="8.7109375" style="769"/>
  </cols>
  <sheetData>
    <row r="1" spans="1:17" s="765" customFormat="1" ht="27" customHeight="1">
      <c r="A1" s="1172" t="s">
        <v>1029</v>
      </c>
      <c r="B1" s="1172"/>
      <c r="C1" s="1172"/>
      <c r="D1" s="1172"/>
      <c r="E1" s="1172"/>
      <c r="F1" s="1172"/>
      <c r="G1" s="1172"/>
      <c r="H1" s="1172"/>
      <c r="I1" s="1172"/>
      <c r="J1" s="1172"/>
      <c r="K1" s="1172"/>
      <c r="L1" s="1172"/>
      <c r="M1" s="1172"/>
      <c r="N1" s="1172"/>
    </row>
    <row r="2" spans="1:17" s="765" customFormat="1" ht="48" customHeight="1">
      <c r="A2" s="1174" t="s">
        <v>1030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766"/>
      <c r="P2" s="766"/>
      <c r="Q2" s="766"/>
    </row>
    <row r="3" spans="1:17" s="765" customFormat="1" ht="22.5" customHeight="1" thickBot="1">
      <c r="A3" s="767" t="s">
        <v>1193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0" t="s">
        <v>1194</v>
      </c>
    </row>
    <row r="4" spans="1:17" ht="30.75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7" ht="30.75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7" ht="30.75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7" ht="30.75" customHeight="1" thickBot="1">
      <c r="A7" s="1157"/>
      <c r="B7" s="775" t="s">
        <v>999</v>
      </c>
      <c r="C7" s="775" t="s">
        <v>239</v>
      </c>
      <c r="D7" s="775" t="s">
        <v>240</v>
      </c>
      <c r="E7" s="775" t="s">
        <v>999</v>
      </c>
      <c r="F7" s="775" t="s">
        <v>239</v>
      </c>
      <c r="G7" s="775" t="s">
        <v>240</v>
      </c>
      <c r="H7" s="775" t="s">
        <v>999</v>
      </c>
      <c r="I7" s="775" t="s">
        <v>239</v>
      </c>
      <c r="J7" s="775" t="s">
        <v>240</v>
      </c>
      <c r="K7" s="775" t="s">
        <v>999</v>
      </c>
      <c r="L7" s="775" t="s">
        <v>239</v>
      </c>
      <c r="M7" s="775" t="s">
        <v>240</v>
      </c>
      <c r="N7" s="1157"/>
    </row>
    <row r="8" spans="1:17" ht="42" customHeight="1" thickBot="1">
      <c r="A8" s="1006" t="s">
        <v>1032</v>
      </c>
      <c r="B8" s="1007">
        <v>0</v>
      </c>
      <c r="C8" s="1007">
        <v>0</v>
      </c>
      <c r="D8" s="1007">
        <v>0</v>
      </c>
      <c r="E8" s="1007">
        <v>2</v>
      </c>
      <c r="F8" s="1007">
        <v>5</v>
      </c>
      <c r="G8" s="1007">
        <v>7</v>
      </c>
      <c r="H8" s="1007">
        <v>0</v>
      </c>
      <c r="I8" s="1007">
        <v>0</v>
      </c>
      <c r="J8" s="1007">
        <v>0</v>
      </c>
      <c r="K8" s="1007">
        <f>SUM(B8,E8,H8)</f>
        <v>2</v>
      </c>
      <c r="L8" s="1007">
        <f>SUM(C8,F8,I8)</f>
        <v>5</v>
      </c>
      <c r="M8" s="1007">
        <f>SUM(K8:L8)</f>
        <v>7</v>
      </c>
      <c r="N8" s="1008" t="s">
        <v>1033</v>
      </c>
    </row>
    <row r="9" spans="1:17" ht="39" customHeight="1" thickBot="1">
      <c r="A9" s="746" t="s">
        <v>78</v>
      </c>
      <c r="B9" s="713">
        <f t="shared" ref="B9:J9" si="0">SUM(B8:B8)</f>
        <v>0</v>
      </c>
      <c r="C9" s="713">
        <f t="shared" si="0"/>
        <v>0</v>
      </c>
      <c r="D9" s="713">
        <f t="shared" si="0"/>
        <v>0</v>
      </c>
      <c r="E9" s="713">
        <f t="shared" si="0"/>
        <v>2</v>
      </c>
      <c r="F9" s="713">
        <f t="shared" si="0"/>
        <v>5</v>
      </c>
      <c r="G9" s="713">
        <f t="shared" si="0"/>
        <v>7</v>
      </c>
      <c r="H9" s="713">
        <f t="shared" si="0"/>
        <v>0</v>
      </c>
      <c r="I9" s="713">
        <f t="shared" si="0"/>
        <v>0</v>
      </c>
      <c r="J9" s="713">
        <f t="shared" si="0"/>
        <v>0</v>
      </c>
      <c r="K9" s="774">
        <f>SUM(B9,E9,H9)</f>
        <v>2</v>
      </c>
      <c r="L9" s="774">
        <f>SUM(C9,F9,I9)</f>
        <v>5</v>
      </c>
      <c r="M9" s="774">
        <f>SUM(K9:L9)</f>
        <v>7</v>
      </c>
      <c r="N9" s="714" t="s">
        <v>946</v>
      </c>
    </row>
    <row r="10" spans="1:17" ht="21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5" header="1" footer="1"/>
  <pageSetup paperSize="9" scale="80" firstPageNumber="161" orientation="landscape" useFirstPageNumber="1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rightToLeft="1" view="pageBreakPreview" zoomScale="80" zoomScaleSheetLayoutView="80" workbookViewId="0">
      <selection activeCell="P4" sqref="P4"/>
    </sheetView>
  </sheetViews>
  <sheetFormatPr defaultRowHeight="12.75"/>
  <cols>
    <col min="1" max="1" width="25.28515625" style="715" customWidth="1"/>
    <col min="2" max="13" width="8.85546875" style="715" customWidth="1"/>
    <col min="14" max="14" width="34" style="715" customWidth="1"/>
    <col min="15" max="16384" width="9.140625" style="715"/>
  </cols>
  <sheetData>
    <row r="1" spans="1:16" ht="26.25" customHeight="1">
      <c r="A1" s="1158" t="s">
        <v>1034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6" ht="44.25" customHeight="1">
      <c r="A2" s="1174" t="s">
        <v>1035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777"/>
      <c r="P2" s="777"/>
    </row>
    <row r="3" spans="1:16" ht="20.100000000000001" customHeight="1" thickBot="1">
      <c r="A3" s="778" t="s">
        <v>1042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80" t="s">
        <v>1043</v>
      </c>
    </row>
    <row r="4" spans="1:16" ht="20.10000000000000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6" ht="20.10000000000000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6" ht="20.10000000000000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6" ht="27.7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781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  <c r="O7" s="715">
        <v>-51</v>
      </c>
    </row>
    <row r="8" spans="1:16" ht="22.5" customHeight="1">
      <c r="A8" s="782" t="s">
        <v>16</v>
      </c>
      <c r="B8" s="722">
        <v>5</v>
      </c>
      <c r="C8" s="722">
        <v>11</v>
      </c>
      <c r="D8" s="722">
        <v>16</v>
      </c>
      <c r="E8" s="722">
        <v>0</v>
      </c>
      <c r="F8" s="722">
        <v>4</v>
      </c>
      <c r="G8" s="722">
        <v>4</v>
      </c>
      <c r="H8" s="722">
        <v>1</v>
      </c>
      <c r="I8" s="722">
        <v>4</v>
      </c>
      <c r="J8" s="722">
        <v>5</v>
      </c>
      <c r="K8" s="722">
        <f>H8+E8+B8</f>
        <v>6</v>
      </c>
      <c r="L8" s="722">
        <f>I8+F8+C8</f>
        <v>19</v>
      </c>
      <c r="M8" s="722">
        <f>SUM(K8:L8)</f>
        <v>25</v>
      </c>
      <c r="N8" s="783" t="s">
        <v>172</v>
      </c>
    </row>
    <row r="9" spans="1:16" ht="22.5" customHeight="1">
      <c r="A9" s="782" t="s">
        <v>18</v>
      </c>
      <c r="B9" s="722">
        <v>0</v>
      </c>
      <c r="C9" s="722">
        <v>0</v>
      </c>
      <c r="D9" s="722">
        <v>0</v>
      </c>
      <c r="E9" s="722">
        <v>1</v>
      </c>
      <c r="F9" s="722">
        <v>0</v>
      </c>
      <c r="G9" s="722">
        <v>1</v>
      </c>
      <c r="H9" s="722">
        <v>0</v>
      </c>
      <c r="I9" s="722">
        <v>0</v>
      </c>
      <c r="J9" s="722">
        <v>0</v>
      </c>
      <c r="K9" s="722">
        <f t="shared" ref="K9:L21" si="0">H9+E9+B9</f>
        <v>1</v>
      </c>
      <c r="L9" s="722">
        <f t="shared" si="0"/>
        <v>0</v>
      </c>
      <c r="M9" s="722">
        <f t="shared" ref="M9:M21" si="1">SUM(K9:L9)</f>
        <v>1</v>
      </c>
      <c r="N9" s="783" t="s">
        <v>145</v>
      </c>
    </row>
    <row r="10" spans="1:16" ht="22.5" customHeight="1">
      <c r="A10" s="784" t="s">
        <v>20</v>
      </c>
      <c r="B10" s="704">
        <v>0</v>
      </c>
      <c r="C10" s="704">
        <v>0</v>
      </c>
      <c r="D10" s="704">
        <v>0</v>
      </c>
      <c r="E10" s="704">
        <v>23</v>
      </c>
      <c r="F10" s="704">
        <v>9</v>
      </c>
      <c r="G10" s="704">
        <v>32</v>
      </c>
      <c r="H10" s="704">
        <v>9</v>
      </c>
      <c r="I10" s="704">
        <v>6</v>
      </c>
      <c r="J10" s="704">
        <v>15</v>
      </c>
      <c r="K10" s="722">
        <f t="shared" si="0"/>
        <v>32</v>
      </c>
      <c r="L10" s="722">
        <f t="shared" si="0"/>
        <v>15</v>
      </c>
      <c r="M10" s="722">
        <f t="shared" si="1"/>
        <v>47</v>
      </c>
      <c r="N10" s="785" t="s">
        <v>147</v>
      </c>
    </row>
    <row r="11" spans="1:16" ht="22.5" customHeight="1">
      <c r="A11" s="784" t="s">
        <v>21</v>
      </c>
      <c r="B11" s="704">
        <v>0</v>
      </c>
      <c r="C11" s="704">
        <v>0</v>
      </c>
      <c r="D11" s="704">
        <v>0</v>
      </c>
      <c r="E11" s="704">
        <v>24</v>
      </c>
      <c r="F11" s="704">
        <v>32</v>
      </c>
      <c r="G11" s="704">
        <v>56</v>
      </c>
      <c r="H11" s="704">
        <v>12</v>
      </c>
      <c r="I11" s="704">
        <v>6</v>
      </c>
      <c r="J11" s="704">
        <v>18</v>
      </c>
      <c r="K11" s="722">
        <f t="shared" si="0"/>
        <v>36</v>
      </c>
      <c r="L11" s="722">
        <f t="shared" si="0"/>
        <v>38</v>
      </c>
      <c r="M11" s="722">
        <f t="shared" si="1"/>
        <v>74</v>
      </c>
      <c r="N11" s="785" t="s">
        <v>149</v>
      </c>
    </row>
    <row r="12" spans="1:16" ht="22.5" customHeight="1">
      <c r="A12" s="784" t="s">
        <v>22</v>
      </c>
      <c r="B12" s="704">
        <v>3</v>
      </c>
      <c r="C12" s="704">
        <v>2</v>
      </c>
      <c r="D12" s="704">
        <v>5</v>
      </c>
      <c r="E12" s="704">
        <v>9</v>
      </c>
      <c r="F12" s="704">
        <v>14</v>
      </c>
      <c r="G12" s="704">
        <v>23</v>
      </c>
      <c r="H12" s="704">
        <v>1</v>
      </c>
      <c r="I12" s="704">
        <v>7</v>
      </c>
      <c r="J12" s="704">
        <v>8</v>
      </c>
      <c r="K12" s="722">
        <f t="shared" si="0"/>
        <v>13</v>
      </c>
      <c r="L12" s="722">
        <f t="shared" si="0"/>
        <v>23</v>
      </c>
      <c r="M12" s="722">
        <f t="shared" si="1"/>
        <v>36</v>
      </c>
      <c r="N12" s="785" t="s">
        <v>1021</v>
      </c>
    </row>
    <row r="13" spans="1:16" ht="22.5" customHeight="1">
      <c r="A13" s="784" t="s">
        <v>23</v>
      </c>
      <c r="B13" s="704">
        <v>0</v>
      </c>
      <c r="C13" s="704">
        <v>0</v>
      </c>
      <c r="D13" s="704">
        <v>0</v>
      </c>
      <c r="E13" s="704">
        <v>27</v>
      </c>
      <c r="F13" s="704">
        <v>48</v>
      </c>
      <c r="G13" s="704">
        <v>75</v>
      </c>
      <c r="H13" s="704">
        <v>11</v>
      </c>
      <c r="I13" s="704">
        <v>16</v>
      </c>
      <c r="J13" s="704">
        <v>27</v>
      </c>
      <c r="K13" s="722">
        <f t="shared" si="0"/>
        <v>38</v>
      </c>
      <c r="L13" s="722">
        <f t="shared" si="0"/>
        <v>64</v>
      </c>
      <c r="M13" s="722">
        <f t="shared" si="1"/>
        <v>102</v>
      </c>
      <c r="N13" s="785" t="s">
        <v>151</v>
      </c>
    </row>
    <row r="14" spans="1:16" ht="22.5" customHeight="1">
      <c r="A14" s="784" t="s">
        <v>24</v>
      </c>
      <c r="B14" s="704">
        <v>9</v>
      </c>
      <c r="C14" s="704">
        <v>5</v>
      </c>
      <c r="D14" s="704">
        <v>14</v>
      </c>
      <c r="E14" s="704">
        <v>13</v>
      </c>
      <c r="F14" s="704">
        <v>6</v>
      </c>
      <c r="G14" s="704">
        <v>19</v>
      </c>
      <c r="H14" s="704">
        <v>4</v>
      </c>
      <c r="I14" s="704">
        <v>0</v>
      </c>
      <c r="J14" s="704">
        <v>4</v>
      </c>
      <c r="K14" s="722">
        <f t="shared" si="0"/>
        <v>26</v>
      </c>
      <c r="L14" s="722">
        <f t="shared" si="0"/>
        <v>11</v>
      </c>
      <c r="M14" s="722">
        <f t="shared" si="1"/>
        <v>37</v>
      </c>
      <c r="N14" s="785" t="s">
        <v>153</v>
      </c>
    </row>
    <row r="15" spans="1:16" ht="22.5" customHeight="1">
      <c r="A15" s="784" t="s">
        <v>1036</v>
      </c>
      <c r="B15" s="704">
        <v>0</v>
      </c>
      <c r="C15" s="704">
        <v>0</v>
      </c>
      <c r="D15" s="704">
        <v>0</v>
      </c>
      <c r="E15" s="704">
        <v>20</v>
      </c>
      <c r="F15" s="704">
        <v>14</v>
      </c>
      <c r="G15" s="704">
        <v>34</v>
      </c>
      <c r="H15" s="704">
        <v>12</v>
      </c>
      <c r="I15" s="704">
        <v>5</v>
      </c>
      <c r="J15" s="704">
        <v>17</v>
      </c>
      <c r="K15" s="722">
        <f t="shared" si="0"/>
        <v>32</v>
      </c>
      <c r="L15" s="722">
        <f t="shared" si="0"/>
        <v>19</v>
      </c>
      <c r="M15" s="722">
        <f t="shared" si="1"/>
        <v>51</v>
      </c>
      <c r="N15" s="785" t="s">
        <v>1037</v>
      </c>
    </row>
    <row r="16" spans="1:16" ht="22.5" customHeight="1">
      <c r="A16" s="784" t="s">
        <v>1038</v>
      </c>
      <c r="B16" s="704">
        <v>0</v>
      </c>
      <c r="C16" s="704">
        <v>0</v>
      </c>
      <c r="D16" s="704">
        <v>0</v>
      </c>
      <c r="E16" s="704">
        <v>35</v>
      </c>
      <c r="F16" s="704">
        <v>31</v>
      </c>
      <c r="G16" s="704">
        <v>66</v>
      </c>
      <c r="H16" s="704">
        <v>35</v>
      </c>
      <c r="I16" s="704">
        <v>13</v>
      </c>
      <c r="J16" s="704">
        <v>48</v>
      </c>
      <c r="K16" s="722">
        <f t="shared" si="0"/>
        <v>70</v>
      </c>
      <c r="L16" s="722">
        <f t="shared" si="0"/>
        <v>44</v>
      </c>
      <c r="M16" s="722">
        <f t="shared" si="1"/>
        <v>114</v>
      </c>
      <c r="N16" s="785" t="s">
        <v>192</v>
      </c>
    </row>
    <row r="17" spans="1:14" ht="22.5" customHeight="1">
      <c r="A17" s="784" t="s">
        <v>5</v>
      </c>
      <c r="B17" s="704">
        <v>0</v>
      </c>
      <c r="C17" s="704">
        <v>0</v>
      </c>
      <c r="D17" s="704">
        <v>0</v>
      </c>
      <c r="E17" s="704">
        <v>0</v>
      </c>
      <c r="F17" s="704">
        <v>6</v>
      </c>
      <c r="G17" s="704">
        <v>6</v>
      </c>
      <c r="H17" s="704">
        <v>4</v>
      </c>
      <c r="I17" s="704">
        <v>4</v>
      </c>
      <c r="J17" s="704">
        <v>8</v>
      </c>
      <c r="K17" s="722">
        <f t="shared" si="0"/>
        <v>4</v>
      </c>
      <c r="L17" s="722">
        <f t="shared" si="0"/>
        <v>10</v>
      </c>
      <c r="M17" s="722">
        <f t="shared" si="1"/>
        <v>14</v>
      </c>
      <c r="N17" s="785" t="s">
        <v>154</v>
      </c>
    </row>
    <row r="18" spans="1:14" ht="22.5" customHeight="1">
      <c r="A18" s="784" t="s">
        <v>25</v>
      </c>
      <c r="B18" s="704">
        <v>6</v>
      </c>
      <c r="C18" s="704">
        <v>3</v>
      </c>
      <c r="D18" s="704">
        <v>9</v>
      </c>
      <c r="E18" s="704">
        <v>42</v>
      </c>
      <c r="F18" s="704">
        <v>24</v>
      </c>
      <c r="G18" s="704">
        <v>66</v>
      </c>
      <c r="H18" s="704">
        <v>29</v>
      </c>
      <c r="I18" s="704">
        <v>9</v>
      </c>
      <c r="J18" s="704">
        <v>38</v>
      </c>
      <c r="K18" s="722">
        <f t="shared" si="0"/>
        <v>77</v>
      </c>
      <c r="L18" s="722">
        <f t="shared" si="0"/>
        <v>36</v>
      </c>
      <c r="M18" s="722">
        <f t="shared" si="1"/>
        <v>113</v>
      </c>
      <c r="N18" s="785" t="s">
        <v>930</v>
      </c>
    </row>
    <row r="19" spans="1:14" ht="22.5" customHeight="1">
      <c r="A19" s="784" t="s">
        <v>28</v>
      </c>
      <c r="B19" s="704">
        <v>0</v>
      </c>
      <c r="C19" s="704">
        <v>0</v>
      </c>
      <c r="D19" s="704">
        <v>0</v>
      </c>
      <c r="E19" s="704">
        <v>14</v>
      </c>
      <c r="F19" s="704">
        <v>11</v>
      </c>
      <c r="G19" s="704">
        <v>25</v>
      </c>
      <c r="H19" s="704">
        <v>0</v>
      </c>
      <c r="I19" s="704">
        <v>0</v>
      </c>
      <c r="J19" s="704">
        <v>0</v>
      </c>
      <c r="K19" s="722">
        <f t="shared" si="0"/>
        <v>14</v>
      </c>
      <c r="L19" s="722">
        <f t="shared" si="0"/>
        <v>11</v>
      </c>
      <c r="M19" s="722">
        <f t="shared" si="1"/>
        <v>25</v>
      </c>
      <c r="N19" s="785" t="s">
        <v>157</v>
      </c>
    </row>
    <row r="20" spans="1:14" ht="22.5" customHeight="1">
      <c r="A20" s="784" t="s">
        <v>302</v>
      </c>
      <c r="B20" s="704">
        <v>0</v>
      </c>
      <c r="C20" s="704">
        <v>0</v>
      </c>
      <c r="D20" s="704">
        <v>0</v>
      </c>
      <c r="E20" s="704">
        <v>8</v>
      </c>
      <c r="F20" s="704">
        <v>10</v>
      </c>
      <c r="G20" s="704">
        <v>18</v>
      </c>
      <c r="H20" s="704">
        <v>5</v>
      </c>
      <c r="I20" s="704">
        <v>0</v>
      </c>
      <c r="J20" s="704">
        <v>5</v>
      </c>
      <c r="K20" s="722">
        <f t="shared" si="0"/>
        <v>13</v>
      </c>
      <c r="L20" s="722">
        <f t="shared" si="0"/>
        <v>10</v>
      </c>
      <c r="M20" s="722">
        <f t="shared" si="1"/>
        <v>23</v>
      </c>
      <c r="N20" s="785" t="s">
        <v>159</v>
      </c>
    </row>
    <row r="21" spans="1:14" ht="22.5" customHeight="1" thickBot="1">
      <c r="A21" s="786" t="s">
        <v>277</v>
      </c>
      <c r="B21" s="710">
        <v>0</v>
      </c>
      <c r="C21" s="710">
        <v>0</v>
      </c>
      <c r="D21" s="710">
        <v>0</v>
      </c>
      <c r="E21" s="710">
        <v>13</v>
      </c>
      <c r="F21" s="710">
        <v>4</v>
      </c>
      <c r="G21" s="710">
        <v>17</v>
      </c>
      <c r="H21" s="710">
        <v>12</v>
      </c>
      <c r="I21" s="710">
        <v>3</v>
      </c>
      <c r="J21" s="710">
        <v>15</v>
      </c>
      <c r="K21" s="722">
        <f t="shared" si="0"/>
        <v>25</v>
      </c>
      <c r="L21" s="722">
        <f t="shared" si="0"/>
        <v>7</v>
      </c>
      <c r="M21" s="722">
        <f t="shared" si="1"/>
        <v>32</v>
      </c>
      <c r="N21" s="787" t="s">
        <v>1039</v>
      </c>
    </row>
    <row r="22" spans="1:14" ht="22.5" customHeight="1" thickBot="1">
      <c r="A22" s="692" t="s">
        <v>78</v>
      </c>
      <c r="B22" s="713">
        <f>SUM(B8:B21)</f>
        <v>23</v>
      </c>
      <c r="C22" s="713">
        <f t="shared" ref="C22:M22" si="2">SUM(C8:C21)</f>
        <v>21</v>
      </c>
      <c r="D22" s="713">
        <f t="shared" si="2"/>
        <v>44</v>
      </c>
      <c r="E22" s="713">
        <f t="shared" si="2"/>
        <v>229</v>
      </c>
      <c r="F22" s="713">
        <f t="shared" si="2"/>
        <v>213</v>
      </c>
      <c r="G22" s="713">
        <f t="shared" si="2"/>
        <v>442</v>
      </c>
      <c r="H22" s="713">
        <f t="shared" si="2"/>
        <v>135</v>
      </c>
      <c r="I22" s="713">
        <f t="shared" si="2"/>
        <v>73</v>
      </c>
      <c r="J22" s="713">
        <f t="shared" si="2"/>
        <v>208</v>
      </c>
      <c r="K22" s="713">
        <f t="shared" si="2"/>
        <v>387</v>
      </c>
      <c r="L22" s="713">
        <f t="shared" si="2"/>
        <v>307</v>
      </c>
      <c r="M22" s="713">
        <f t="shared" si="2"/>
        <v>694</v>
      </c>
      <c r="N22" s="788" t="s">
        <v>946</v>
      </c>
    </row>
    <row r="23" spans="1:14" ht="13.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6"/>
  <sheetViews>
    <sheetView rightToLeft="1" view="pageBreakPreview" zoomScale="80" zoomScaleNormal="80" zoomScaleSheetLayoutView="80" workbookViewId="0">
      <selection activeCell="P4" sqref="P4"/>
    </sheetView>
  </sheetViews>
  <sheetFormatPr defaultRowHeight="12.75"/>
  <cols>
    <col min="1" max="1" width="24.140625" style="793" customWidth="1"/>
    <col min="2" max="13" width="9" style="793" customWidth="1"/>
    <col min="14" max="14" width="38.7109375" style="793" customWidth="1"/>
    <col min="15" max="252" width="9.140625" style="793"/>
    <col min="253" max="253" width="29.85546875" style="793" customWidth="1"/>
    <col min="254" max="265" width="9.85546875" style="793" customWidth="1"/>
    <col min="266" max="508" width="9.140625" style="793"/>
    <col min="509" max="509" width="29.85546875" style="793" customWidth="1"/>
    <col min="510" max="521" width="9.85546875" style="793" customWidth="1"/>
    <col min="522" max="764" width="9.140625" style="793"/>
    <col min="765" max="765" width="29.85546875" style="793" customWidth="1"/>
    <col min="766" max="777" width="9.85546875" style="793" customWidth="1"/>
    <col min="778" max="1020" width="9.140625" style="793"/>
    <col min="1021" max="1021" width="29.85546875" style="793" customWidth="1"/>
    <col min="1022" max="1033" width="9.85546875" style="793" customWidth="1"/>
    <col min="1034" max="1276" width="9.140625" style="793"/>
    <col min="1277" max="1277" width="29.85546875" style="793" customWidth="1"/>
    <col min="1278" max="1289" width="9.85546875" style="793" customWidth="1"/>
    <col min="1290" max="1532" width="9.140625" style="793"/>
    <col min="1533" max="1533" width="29.85546875" style="793" customWidth="1"/>
    <col min="1534" max="1545" width="9.85546875" style="793" customWidth="1"/>
    <col min="1546" max="1788" width="9.140625" style="793"/>
    <col min="1789" max="1789" width="29.85546875" style="793" customWidth="1"/>
    <col min="1790" max="1801" width="9.85546875" style="793" customWidth="1"/>
    <col min="1802" max="2044" width="9.140625" style="793"/>
    <col min="2045" max="2045" width="29.85546875" style="793" customWidth="1"/>
    <col min="2046" max="2057" width="9.85546875" style="793" customWidth="1"/>
    <col min="2058" max="2300" width="9.140625" style="793"/>
    <col min="2301" max="2301" width="29.85546875" style="793" customWidth="1"/>
    <col min="2302" max="2313" width="9.85546875" style="793" customWidth="1"/>
    <col min="2314" max="2556" width="9.140625" style="793"/>
    <col min="2557" max="2557" width="29.85546875" style="793" customWidth="1"/>
    <col min="2558" max="2569" width="9.85546875" style="793" customWidth="1"/>
    <col min="2570" max="2812" width="9.140625" style="793"/>
    <col min="2813" max="2813" width="29.85546875" style="793" customWidth="1"/>
    <col min="2814" max="2825" width="9.85546875" style="793" customWidth="1"/>
    <col min="2826" max="3068" width="9.140625" style="793"/>
    <col min="3069" max="3069" width="29.85546875" style="793" customWidth="1"/>
    <col min="3070" max="3081" width="9.85546875" style="793" customWidth="1"/>
    <col min="3082" max="3324" width="9.140625" style="793"/>
    <col min="3325" max="3325" width="29.85546875" style="793" customWidth="1"/>
    <col min="3326" max="3337" width="9.85546875" style="793" customWidth="1"/>
    <col min="3338" max="3580" width="9.140625" style="793"/>
    <col min="3581" max="3581" width="29.85546875" style="793" customWidth="1"/>
    <col min="3582" max="3593" width="9.85546875" style="793" customWidth="1"/>
    <col min="3594" max="3836" width="9.140625" style="793"/>
    <col min="3837" max="3837" width="29.85546875" style="793" customWidth="1"/>
    <col min="3838" max="3849" width="9.85546875" style="793" customWidth="1"/>
    <col min="3850" max="4092" width="9.140625" style="793"/>
    <col min="4093" max="4093" width="29.85546875" style="793" customWidth="1"/>
    <col min="4094" max="4105" width="9.85546875" style="793" customWidth="1"/>
    <col min="4106" max="4348" width="9.140625" style="793"/>
    <col min="4349" max="4349" width="29.85546875" style="793" customWidth="1"/>
    <col min="4350" max="4361" width="9.85546875" style="793" customWidth="1"/>
    <col min="4362" max="4604" width="9.140625" style="793"/>
    <col min="4605" max="4605" width="29.85546875" style="793" customWidth="1"/>
    <col min="4606" max="4617" width="9.85546875" style="793" customWidth="1"/>
    <col min="4618" max="4860" width="9.140625" style="793"/>
    <col min="4861" max="4861" width="29.85546875" style="793" customWidth="1"/>
    <col min="4862" max="4873" width="9.85546875" style="793" customWidth="1"/>
    <col min="4874" max="5116" width="9.140625" style="793"/>
    <col min="5117" max="5117" width="29.85546875" style="793" customWidth="1"/>
    <col min="5118" max="5129" width="9.85546875" style="793" customWidth="1"/>
    <col min="5130" max="5372" width="9.140625" style="793"/>
    <col min="5373" max="5373" width="29.85546875" style="793" customWidth="1"/>
    <col min="5374" max="5385" width="9.85546875" style="793" customWidth="1"/>
    <col min="5386" max="5628" width="9.140625" style="793"/>
    <col min="5629" max="5629" width="29.85546875" style="793" customWidth="1"/>
    <col min="5630" max="5641" width="9.85546875" style="793" customWidth="1"/>
    <col min="5642" max="5884" width="9.140625" style="793"/>
    <col min="5885" max="5885" width="29.85546875" style="793" customWidth="1"/>
    <col min="5886" max="5897" width="9.85546875" style="793" customWidth="1"/>
    <col min="5898" max="6140" width="9.140625" style="793"/>
    <col min="6141" max="6141" width="29.85546875" style="793" customWidth="1"/>
    <col min="6142" max="6153" width="9.85546875" style="793" customWidth="1"/>
    <col min="6154" max="6396" width="9.140625" style="793"/>
    <col min="6397" max="6397" width="29.85546875" style="793" customWidth="1"/>
    <col min="6398" max="6409" width="9.85546875" style="793" customWidth="1"/>
    <col min="6410" max="6652" width="9.140625" style="793"/>
    <col min="6653" max="6653" width="29.85546875" style="793" customWidth="1"/>
    <col min="6654" max="6665" width="9.85546875" style="793" customWidth="1"/>
    <col min="6666" max="6908" width="9.140625" style="793"/>
    <col min="6909" max="6909" width="29.85546875" style="793" customWidth="1"/>
    <col min="6910" max="6921" width="9.85546875" style="793" customWidth="1"/>
    <col min="6922" max="7164" width="9.140625" style="793"/>
    <col min="7165" max="7165" width="29.85546875" style="793" customWidth="1"/>
    <col min="7166" max="7177" width="9.85546875" style="793" customWidth="1"/>
    <col min="7178" max="7420" width="9.140625" style="793"/>
    <col min="7421" max="7421" width="29.85546875" style="793" customWidth="1"/>
    <col min="7422" max="7433" width="9.85546875" style="793" customWidth="1"/>
    <col min="7434" max="7676" width="9.140625" style="793"/>
    <col min="7677" max="7677" width="29.85546875" style="793" customWidth="1"/>
    <col min="7678" max="7689" width="9.85546875" style="793" customWidth="1"/>
    <col min="7690" max="7932" width="9.140625" style="793"/>
    <col min="7933" max="7933" width="29.85546875" style="793" customWidth="1"/>
    <col min="7934" max="7945" width="9.85546875" style="793" customWidth="1"/>
    <col min="7946" max="8188" width="9.140625" style="793"/>
    <col min="8189" max="8189" width="29.85546875" style="793" customWidth="1"/>
    <col min="8190" max="8201" width="9.85546875" style="793" customWidth="1"/>
    <col min="8202" max="8444" width="9.140625" style="793"/>
    <col min="8445" max="8445" width="29.85546875" style="793" customWidth="1"/>
    <col min="8446" max="8457" width="9.85546875" style="793" customWidth="1"/>
    <col min="8458" max="8700" width="9.140625" style="793"/>
    <col min="8701" max="8701" width="29.85546875" style="793" customWidth="1"/>
    <col min="8702" max="8713" width="9.85546875" style="793" customWidth="1"/>
    <col min="8714" max="8956" width="9.140625" style="793"/>
    <col min="8957" max="8957" width="29.85546875" style="793" customWidth="1"/>
    <col min="8958" max="8969" width="9.85546875" style="793" customWidth="1"/>
    <col min="8970" max="9212" width="9.140625" style="793"/>
    <col min="9213" max="9213" width="29.85546875" style="793" customWidth="1"/>
    <col min="9214" max="9225" width="9.85546875" style="793" customWidth="1"/>
    <col min="9226" max="9468" width="9.140625" style="793"/>
    <col min="9469" max="9469" width="29.85546875" style="793" customWidth="1"/>
    <col min="9470" max="9481" width="9.85546875" style="793" customWidth="1"/>
    <col min="9482" max="9724" width="9.140625" style="793"/>
    <col min="9725" max="9725" width="29.85546875" style="793" customWidth="1"/>
    <col min="9726" max="9737" width="9.85546875" style="793" customWidth="1"/>
    <col min="9738" max="9980" width="9.140625" style="793"/>
    <col min="9981" max="9981" width="29.85546875" style="793" customWidth="1"/>
    <col min="9982" max="9993" width="9.85546875" style="793" customWidth="1"/>
    <col min="9994" max="10236" width="9.140625" style="793"/>
    <col min="10237" max="10237" width="29.85546875" style="793" customWidth="1"/>
    <col min="10238" max="10249" width="9.85546875" style="793" customWidth="1"/>
    <col min="10250" max="10492" width="9.140625" style="793"/>
    <col min="10493" max="10493" width="29.85546875" style="793" customWidth="1"/>
    <col min="10494" max="10505" width="9.85546875" style="793" customWidth="1"/>
    <col min="10506" max="10748" width="9.140625" style="793"/>
    <col min="10749" max="10749" width="29.85546875" style="793" customWidth="1"/>
    <col min="10750" max="10761" width="9.85546875" style="793" customWidth="1"/>
    <col min="10762" max="11004" width="9.140625" style="793"/>
    <col min="11005" max="11005" width="29.85546875" style="793" customWidth="1"/>
    <col min="11006" max="11017" width="9.85546875" style="793" customWidth="1"/>
    <col min="11018" max="11260" width="9.140625" style="793"/>
    <col min="11261" max="11261" width="29.85546875" style="793" customWidth="1"/>
    <col min="11262" max="11273" width="9.85546875" style="793" customWidth="1"/>
    <col min="11274" max="11516" width="9.140625" style="793"/>
    <col min="11517" max="11517" width="29.85546875" style="793" customWidth="1"/>
    <col min="11518" max="11529" width="9.85546875" style="793" customWidth="1"/>
    <col min="11530" max="11772" width="9.140625" style="793"/>
    <col min="11773" max="11773" width="29.85546875" style="793" customWidth="1"/>
    <col min="11774" max="11785" width="9.85546875" style="793" customWidth="1"/>
    <col min="11786" max="12028" width="9.140625" style="793"/>
    <col min="12029" max="12029" width="29.85546875" style="793" customWidth="1"/>
    <col min="12030" max="12041" width="9.85546875" style="793" customWidth="1"/>
    <col min="12042" max="12284" width="9.140625" style="793"/>
    <col min="12285" max="12285" width="29.85546875" style="793" customWidth="1"/>
    <col min="12286" max="12297" width="9.85546875" style="793" customWidth="1"/>
    <col min="12298" max="12540" width="9.140625" style="793"/>
    <col min="12541" max="12541" width="29.85546875" style="793" customWidth="1"/>
    <col min="12542" max="12553" width="9.85546875" style="793" customWidth="1"/>
    <col min="12554" max="12796" width="9.140625" style="793"/>
    <col min="12797" max="12797" width="29.85546875" style="793" customWidth="1"/>
    <col min="12798" max="12809" width="9.85546875" style="793" customWidth="1"/>
    <col min="12810" max="13052" width="9.140625" style="793"/>
    <col min="13053" max="13053" width="29.85546875" style="793" customWidth="1"/>
    <col min="13054" max="13065" width="9.85546875" style="793" customWidth="1"/>
    <col min="13066" max="13308" width="9.140625" style="793"/>
    <col min="13309" max="13309" width="29.85546875" style="793" customWidth="1"/>
    <col min="13310" max="13321" width="9.85546875" style="793" customWidth="1"/>
    <col min="13322" max="13564" width="9.140625" style="793"/>
    <col min="13565" max="13565" width="29.85546875" style="793" customWidth="1"/>
    <col min="13566" max="13577" width="9.85546875" style="793" customWidth="1"/>
    <col min="13578" max="13820" width="9.140625" style="793"/>
    <col min="13821" max="13821" width="29.85546875" style="793" customWidth="1"/>
    <col min="13822" max="13833" width="9.85546875" style="793" customWidth="1"/>
    <col min="13834" max="14076" width="9.140625" style="793"/>
    <col min="14077" max="14077" width="29.85546875" style="793" customWidth="1"/>
    <col min="14078" max="14089" width="9.85546875" style="793" customWidth="1"/>
    <col min="14090" max="14332" width="9.140625" style="793"/>
    <col min="14333" max="14333" width="29.85546875" style="793" customWidth="1"/>
    <col min="14334" max="14345" width="9.85546875" style="793" customWidth="1"/>
    <col min="14346" max="14588" width="9.140625" style="793"/>
    <col min="14589" max="14589" width="29.85546875" style="793" customWidth="1"/>
    <col min="14590" max="14601" width="9.85546875" style="793" customWidth="1"/>
    <col min="14602" max="14844" width="9.140625" style="793"/>
    <col min="14845" max="14845" width="29.85546875" style="793" customWidth="1"/>
    <col min="14846" max="14857" width="9.85546875" style="793" customWidth="1"/>
    <col min="14858" max="15100" width="9.140625" style="793"/>
    <col min="15101" max="15101" width="29.85546875" style="793" customWidth="1"/>
    <col min="15102" max="15113" width="9.85546875" style="793" customWidth="1"/>
    <col min="15114" max="15356" width="9.140625" style="793"/>
    <col min="15357" max="15357" width="29.85546875" style="793" customWidth="1"/>
    <col min="15358" max="15369" width="9.85546875" style="793" customWidth="1"/>
    <col min="15370" max="15612" width="9.140625" style="793"/>
    <col min="15613" max="15613" width="29.85546875" style="793" customWidth="1"/>
    <col min="15614" max="15625" width="9.85546875" style="793" customWidth="1"/>
    <col min="15626" max="15868" width="9.140625" style="793"/>
    <col min="15869" max="15869" width="29.85546875" style="793" customWidth="1"/>
    <col min="15870" max="15881" width="9.85546875" style="793" customWidth="1"/>
    <col min="15882" max="16124" width="9.140625" style="793"/>
    <col min="16125" max="16125" width="29.85546875" style="793" customWidth="1"/>
    <col min="16126" max="16137" width="9.85546875" style="793" customWidth="1"/>
    <col min="16138" max="16384" width="9.140625" style="793"/>
  </cols>
  <sheetData>
    <row r="1" spans="1:14" s="699" customFormat="1" ht="29.25" customHeight="1">
      <c r="A1" s="1162" t="s">
        <v>1040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</row>
    <row r="2" spans="1:14" s="699" customFormat="1" ht="39" customHeight="1">
      <c r="A2" s="1166" t="s">
        <v>1041</v>
      </c>
      <c r="B2" s="1166"/>
      <c r="C2" s="1166"/>
      <c r="D2" s="1166"/>
      <c r="E2" s="1166"/>
      <c r="F2" s="1166"/>
      <c r="G2" s="1166"/>
      <c r="H2" s="1166"/>
      <c r="I2" s="1166"/>
      <c r="J2" s="1166"/>
      <c r="K2" s="1166"/>
      <c r="L2" s="1166"/>
      <c r="M2" s="1166"/>
      <c r="N2" s="1166"/>
    </row>
    <row r="3" spans="1:14" s="699" customFormat="1" ht="27" customHeight="1" thickBot="1">
      <c r="A3" s="789" t="s">
        <v>1195</v>
      </c>
      <c r="B3" s="761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90" t="s">
        <v>1196</v>
      </c>
    </row>
    <row r="4" spans="1:14" s="699" customFormat="1" ht="18.95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699" customFormat="1" ht="18.95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699" customFormat="1" ht="18.95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4" s="699" customFormat="1" ht="21" customHeight="1" thickBot="1">
      <c r="A7" s="1169"/>
      <c r="B7" s="735" t="s">
        <v>999</v>
      </c>
      <c r="C7" s="735" t="s">
        <v>239</v>
      </c>
      <c r="D7" s="735" t="s">
        <v>240</v>
      </c>
      <c r="E7" s="735" t="s">
        <v>999</v>
      </c>
      <c r="F7" s="735" t="s">
        <v>239</v>
      </c>
      <c r="G7" s="735" t="s">
        <v>240</v>
      </c>
      <c r="H7" s="735" t="s">
        <v>999</v>
      </c>
      <c r="I7" s="735" t="s">
        <v>239</v>
      </c>
      <c r="J7" s="735" t="s">
        <v>240</v>
      </c>
      <c r="K7" s="735" t="s">
        <v>999</v>
      </c>
      <c r="L7" s="735" t="s">
        <v>239</v>
      </c>
      <c r="M7" s="735" t="s">
        <v>240</v>
      </c>
      <c r="N7" s="1169"/>
    </row>
    <row r="8" spans="1:14" ht="21.95" customHeight="1">
      <c r="A8" s="791" t="s">
        <v>16</v>
      </c>
      <c r="B8" s="691">
        <v>12</v>
      </c>
      <c r="C8" s="691">
        <v>41</v>
      </c>
      <c r="D8" s="691">
        <v>53</v>
      </c>
      <c r="E8" s="691">
        <v>3</v>
      </c>
      <c r="F8" s="691">
        <v>17</v>
      </c>
      <c r="G8" s="691">
        <v>20</v>
      </c>
      <c r="H8" s="691">
        <v>5</v>
      </c>
      <c r="I8" s="691">
        <v>11</v>
      </c>
      <c r="J8" s="691">
        <v>16</v>
      </c>
      <c r="K8" s="691">
        <f>SUM(H8,E8,B8)</f>
        <v>20</v>
      </c>
      <c r="L8" s="691">
        <f>SUM(I8,F8,C8)</f>
        <v>69</v>
      </c>
      <c r="M8" s="691">
        <f>SUM(K8:L8)</f>
        <v>89</v>
      </c>
      <c r="N8" s="792" t="s">
        <v>172</v>
      </c>
    </row>
    <row r="9" spans="1:14" ht="21.95" customHeight="1">
      <c r="A9" s="791" t="s">
        <v>1044</v>
      </c>
      <c r="B9" s="685">
        <v>0</v>
      </c>
      <c r="C9" s="685">
        <v>0</v>
      </c>
      <c r="D9" s="685">
        <v>0</v>
      </c>
      <c r="E9" s="685">
        <v>4</v>
      </c>
      <c r="F9" s="685">
        <v>6</v>
      </c>
      <c r="G9" s="685">
        <v>10</v>
      </c>
      <c r="H9" s="685">
        <v>0</v>
      </c>
      <c r="I9" s="685">
        <v>0</v>
      </c>
      <c r="J9" s="685">
        <v>0</v>
      </c>
      <c r="K9" s="685">
        <f t="shared" ref="K9:L24" si="0">SUM(H9,E9,B9)</f>
        <v>4</v>
      </c>
      <c r="L9" s="685">
        <f t="shared" si="0"/>
        <v>6</v>
      </c>
      <c r="M9" s="685">
        <f t="shared" ref="M9:M24" si="1">SUM(K9:L9)</f>
        <v>10</v>
      </c>
      <c r="N9" s="794" t="s">
        <v>1018</v>
      </c>
    </row>
    <row r="10" spans="1:14" ht="21.95" customHeight="1">
      <c r="A10" s="795" t="s">
        <v>19</v>
      </c>
      <c r="B10" s="685">
        <v>0</v>
      </c>
      <c r="C10" s="685">
        <v>0</v>
      </c>
      <c r="D10" s="685">
        <v>0</v>
      </c>
      <c r="E10" s="685">
        <v>3</v>
      </c>
      <c r="F10" s="685">
        <v>11</v>
      </c>
      <c r="G10" s="685">
        <v>14</v>
      </c>
      <c r="H10" s="685">
        <v>0</v>
      </c>
      <c r="I10" s="685">
        <v>0</v>
      </c>
      <c r="J10" s="685">
        <v>0</v>
      </c>
      <c r="K10" s="685">
        <f t="shared" si="0"/>
        <v>3</v>
      </c>
      <c r="L10" s="685">
        <f t="shared" si="0"/>
        <v>11</v>
      </c>
      <c r="M10" s="685">
        <f t="shared" si="1"/>
        <v>14</v>
      </c>
      <c r="N10" s="709" t="s">
        <v>146</v>
      </c>
    </row>
    <row r="11" spans="1:14" ht="21.95" customHeight="1">
      <c r="A11" s="795" t="s">
        <v>20</v>
      </c>
      <c r="B11" s="685">
        <v>6</v>
      </c>
      <c r="C11" s="685">
        <v>3</v>
      </c>
      <c r="D11" s="685">
        <v>9</v>
      </c>
      <c r="E11" s="685">
        <v>15</v>
      </c>
      <c r="F11" s="685">
        <v>14</v>
      </c>
      <c r="G11" s="685">
        <v>29</v>
      </c>
      <c r="H11" s="685">
        <v>0</v>
      </c>
      <c r="I11" s="685">
        <v>0</v>
      </c>
      <c r="J11" s="685">
        <v>0</v>
      </c>
      <c r="K11" s="685">
        <f t="shared" si="0"/>
        <v>21</v>
      </c>
      <c r="L11" s="685">
        <f t="shared" si="0"/>
        <v>17</v>
      </c>
      <c r="M11" s="685">
        <f t="shared" si="1"/>
        <v>38</v>
      </c>
      <c r="N11" s="796" t="s">
        <v>147</v>
      </c>
    </row>
    <row r="12" spans="1:14" ht="21.95" customHeight="1">
      <c r="A12" s="795"/>
      <c r="B12" s="685">
        <v>4</v>
      </c>
      <c r="C12" s="685">
        <v>5</v>
      </c>
      <c r="D12" s="685">
        <v>9</v>
      </c>
      <c r="E12" s="685">
        <v>0</v>
      </c>
      <c r="F12" s="685">
        <v>0</v>
      </c>
      <c r="G12" s="685">
        <v>0</v>
      </c>
      <c r="H12" s="685">
        <v>0</v>
      </c>
      <c r="I12" s="685">
        <v>0</v>
      </c>
      <c r="J12" s="685">
        <v>0</v>
      </c>
      <c r="K12" s="685">
        <f t="shared" si="0"/>
        <v>4</v>
      </c>
      <c r="L12" s="685">
        <f t="shared" si="0"/>
        <v>5</v>
      </c>
      <c r="M12" s="685">
        <f t="shared" si="1"/>
        <v>9</v>
      </c>
      <c r="N12" s="796"/>
    </row>
    <row r="13" spans="1:14" ht="21.95" customHeight="1">
      <c r="A13" s="795" t="s">
        <v>21</v>
      </c>
      <c r="B13" s="685">
        <v>0</v>
      </c>
      <c r="C13" s="685">
        <v>0</v>
      </c>
      <c r="D13" s="685">
        <v>0</v>
      </c>
      <c r="E13" s="685">
        <v>15</v>
      </c>
      <c r="F13" s="685">
        <v>15</v>
      </c>
      <c r="G13" s="685">
        <v>30</v>
      </c>
      <c r="H13" s="685">
        <v>7</v>
      </c>
      <c r="I13" s="685">
        <v>5</v>
      </c>
      <c r="J13" s="685">
        <v>12</v>
      </c>
      <c r="K13" s="685">
        <f t="shared" si="0"/>
        <v>22</v>
      </c>
      <c r="L13" s="685">
        <f t="shared" si="0"/>
        <v>20</v>
      </c>
      <c r="M13" s="685">
        <f t="shared" si="1"/>
        <v>42</v>
      </c>
      <c r="N13" s="796" t="s">
        <v>149</v>
      </c>
    </row>
    <row r="14" spans="1:14" ht="21.95" customHeight="1">
      <c r="A14" s="795" t="s">
        <v>23</v>
      </c>
      <c r="B14" s="685">
        <v>0</v>
      </c>
      <c r="C14" s="685">
        <v>0</v>
      </c>
      <c r="D14" s="685">
        <v>0</v>
      </c>
      <c r="E14" s="685">
        <v>23</v>
      </c>
      <c r="F14" s="685">
        <v>24</v>
      </c>
      <c r="G14" s="685">
        <v>47</v>
      </c>
      <c r="H14" s="685">
        <v>14</v>
      </c>
      <c r="I14" s="685">
        <v>21</v>
      </c>
      <c r="J14" s="685">
        <v>35</v>
      </c>
      <c r="K14" s="685">
        <f t="shared" si="0"/>
        <v>37</v>
      </c>
      <c r="L14" s="685">
        <f t="shared" si="0"/>
        <v>45</v>
      </c>
      <c r="M14" s="685">
        <f t="shared" si="1"/>
        <v>82</v>
      </c>
      <c r="N14" s="796" t="s">
        <v>151</v>
      </c>
    </row>
    <row r="15" spans="1:14" ht="36" customHeight="1">
      <c r="A15" s="797" t="s">
        <v>469</v>
      </c>
      <c r="B15" s="798">
        <v>3</v>
      </c>
      <c r="C15" s="798">
        <v>4</v>
      </c>
      <c r="D15" s="798">
        <v>7</v>
      </c>
      <c r="E15" s="578">
        <v>9</v>
      </c>
      <c r="F15" s="578">
        <v>15</v>
      </c>
      <c r="G15" s="578">
        <v>24</v>
      </c>
      <c r="H15" s="799">
        <v>0</v>
      </c>
      <c r="I15" s="799">
        <v>0</v>
      </c>
      <c r="J15" s="799">
        <v>0</v>
      </c>
      <c r="K15" s="798">
        <f t="shared" si="0"/>
        <v>12</v>
      </c>
      <c r="L15" s="798">
        <f t="shared" si="0"/>
        <v>19</v>
      </c>
      <c r="M15" s="798">
        <f t="shared" si="1"/>
        <v>31</v>
      </c>
      <c r="N15" s="800" t="s">
        <v>501</v>
      </c>
    </row>
    <row r="16" spans="1:14" ht="21.95" customHeight="1">
      <c r="A16" s="795" t="s">
        <v>24</v>
      </c>
      <c r="B16" s="685">
        <v>43</v>
      </c>
      <c r="C16" s="685">
        <v>20</v>
      </c>
      <c r="D16" s="685">
        <v>63</v>
      </c>
      <c r="E16" s="685">
        <v>38</v>
      </c>
      <c r="F16" s="685">
        <v>24</v>
      </c>
      <c r="G16" s="685">
        <v>62</v>
      </c>
      <c r="H16" s="685">
        <v>7</v>
      </c>
      <c r="I16" s="685">
        <v>4</v>
      </c>
      <c r="J16" s="685">
        <v>11</v>
      </c>
      <c r="K16" s="685">
        <f t="shared" si="0"/>
        <v>88</v>
      </c>
      <c r="L16" s="685">
        <f t="shared" si="0"/>
        <v>48</v>
      </c>
      <c r="M16" s="685">
        <f t="shared" si="1"/>
        <v>136</v>
      </c>
      <c r="N16" s="796" t="s">
        <v>153</v>
      </c>
    </row>
    <row r="17" spans="1:14" ht="21.95" customHeight="1">
      <c r="A17" s="684" t="s">
        <v>80</v>
      </c>
      <c r="B17" s="685">
        <v>0</v>
      </c>
      <c r="C17" s="685">
        <v>0</v>
      </c>
      <c r="D17" s="682">
        <v>0</v>
      </c>
      <c r="E17" s="685">
        <v>1</v>
      </c>
      <c r="F17" s="685">
        <v>4</v>
      </c>
      <c r="G17" s="682">
        <v>5</v>
      </c>
      <c r="H17" s="685">
        <v>0</v>
      </c>
      <c r="I17" s="685">
        <v>0</v>
      </c>
      <c r="J17" s="682">
        <v>0</v>
      </c>
      <c r="K17" s="685">
        <f t="shared" si="0"/>
        <v>1</v>
      </c>
      <c r="L17" s="685">
        <f t="shared" si="0"/>
        <v>4</v>
      </c>
      <c r="M17" s="682">
        <f t="shared" si="1"/>
        <v>5</v>
      </c>
      <c r="N17" s="686" t="s">
        <v>173</v>
      </c>
    </row>
    <row r="18" spans="1:14" ht="21.95" customHeight="1">
      <c r="A18" s="795" t="s">
        <v>72</v>
      </c>
      <c r="B18" s="685">
        <v>0</v>
      </c>
      <c r="C18" s="685">
        <v>0</v>
      </c>
      <c r="D18" s="685">
        <v>0</v>
      </c>
      <c r="E18" s="685">
        <v>1</v>
      </c>
      <c r="F18" s="685">
        <v>89</v>
      </c>
      <c r="G18" s="685">
        <v>90</v>
      </c>
      <c r="H18" s="685">
        <v>1</v>
      </c>
      <c r="I18" s="685">
        <v>21</v>
      </c>
      <c r="J18" s="685">
        <v>22</v>
      </c>
      <c r="K18" s="685">
        <f t="shared" si="0"/>
        <v>2</v>
      </c>
      <c r="L18" s="685">
        <f t="shared" si="0"/>
        <v>110</v>
      </c>
      <c r="M18" s="685">
        <f t="shared" si="1"/>
        <v>112</v>
      </c>
      <c r="N18" s="796" t="s">
        <v>154</v>
      </c>
    </row>
    <row r="19" spans="1:14" ht="21.95" customHeight="1">
      <c r="A19" s="795" t="s">
        <v>308</v>
      </c>
      <c r="B19" s="685">
        <v>0</v>
      </c>
      <c r="C19" s="685">
        <v>0</v>
      </c>
      <c r="D19" s="685">
        <v>0</v>
      </c>
      <c r="E19" s="685">
        <v>9</v>
      </c>
      <c r="F19" s="685">
        <v>5</v>
      </c>
      <c r="G19" s="685">
        <v>14</v>
      </c>
      <c r="H19" s="685">
        <v>0</v>
      </c>
      <c r="I19" s="685">
        <v>0</v>
      </c>
      <c r="J19" s="685">
        <v>0</v>
      </c>
      <c r="K19" s="685">
        <f t="shared" si="0"/>
        <v>9</v>
      </c>
      <c r="L19" s="685">
        <f t="shared" si="0"/>
        <v>5</v>
      </c>
      <c r="M19" s="685">
        <f t="shared" si="1"/>
        <v>14</v>
      </c>
      <c r="N19" s="794" t="s">
        <v>1027</v>
      </c>
    </row>
    <row r="20" spans="1:14" ht="21.95" customHeight="1">
      <c r="A20" s="795" t="s">
        <v>25</v>
      </c>
      <c r="B20" s="685">
        <v>0</v>
      </c>
      <c r="C20" s="685">
        <v>0</v>
      </c>
      <c r="D20" s="685">
        <v>0</v>
      </c>
      <c r="E20" s="685">
        <v>12</v>
      </c>
      <c r="F20" s="685">
        <v>8</v>
      </c>
      <c r="G20" s="685">
        <v>20</v>
      </c>
      <c r="H20" s="685">
        <v>14</v>
      </c>
      <c r="I20" s="685">
        <v>3</v>
      </c>
      <c r="J20" s="685">
        <v>17</v>
      </c>
      <c r="K20" s="685">
        <f t="shared" si="0"/>
        <v>26</v>
      </c>
      <c r="L20" s="685">
        <f t="shared" si="0"/>
        <v>11</v>
      </c>
      <c r="M20" s="685">
        <f t="shared" si="1"/>
        <v>37</v>
      </c>
      <c r="N20" s="796" t="s">
        <v>930</v>
      </c>
    </row>
    <row r="21" spans="1:14" ht="21.95" customHeight="1">
      <c r="A21" s="795" t="s">
        <v>79</v>
      </c>
      <c r="B21" s="685">
        <v>0</v>
      </c>
      <c r="C21" s="685">
        <v>0</v>
      </c>
      <c r="D21" s="685">
        <v>0</v>
      </c>
      <c r="E21" s="685">
        <v>15</v>
      </c>
      <c r="F21" s="685">
        <v>7</v>
      </c>
      <c r="G21" s="685">
        <v>22</v>
      </c>
      <c r="H21" s="685">
        <v>6</v>
      </c>
      <c r="I21" s="685">
        <v>3</v>
      </c>
      <c r="J21" s="685">
        <v>9</v>
      </c>
      <c r="K21" s="685">
        <f t="shared" si="0"/>
        <v>21</v>
      </c>
      <c r="L21" s="685">
        <f t="shared" si="0"/>
        <v>10</v>
      </c>
      <c r="M21" s="685">
        <f t="shared" si="1"/>
        <v>31</v>
      </c>
      <c r="N21" s="796" t="s">
        <v>187</v>
      </c>
    </row>
    <row r="22" spans="1:14" ht="21.95" customHeight="1">
      <c r="A22" s="801" t="s">
        <v>28</v>
      </c>
      <c r="B22" s="685">
        <v>0</v>
      </c>
      <c r="C22" s="685">
        <v>0</v>
      </c>
      <c r="D22" s="685">
        <v>0</v>
      </c>
      <c r="E22" s="802">
        <v>19</v>
      </c>
      <c r="F22" s="802">
        <v>7</v>
      </c>
      <c r="G22" s="685">
        <v>26</v>
      </c>
      <c r="H22" s="802">
        <v>0</v>
      </c>
      <c r="I22" s="802">
        <v>0</v>
      </c>
      <c r="J22" s="685">
        <v>0</v>
      </c>
      <c r="K22" s="685">
        <f t="shared" si="0"/>
        <v>19</v>
      </c>
      <c r="L22" s="685">
        <f t="shared" si="0"/>
        <v>7</v>
      </c>
      <c r="M22" s="685">
        <f t="shared" si="1"/>
        <v>26</v>
      </c>
      <c r="N22" s="803" t="s">
        <v>157</v>
      </c>
    </row>
    <row r="23" spans="1:14" ht="21.95" customHeight="1" thickBot="1">
      <c r="A23" s="804" t="s">
        <v>277</v>
      </c>
      <c r="B23" s="691">
        <v>0</v>
      </c>
      <c r="C23" s="691">
        <v>0</v>
      </c>
      <c r="D23" s="691">
        <v>0</v>
      </c>
      <c r="E23" s="691">
        <v>10</v>
      </c>
      <c r="F23" s="691">
        <v>1</v>
      </c>
      <c r="G23" s="691">
        <v>11</v>
      </c>
      <c r="H23" s="691">
        <v>0</v>
      </c>
      <c r="I23" s="691">
        <v>0</v>
      </c>
      <c r="J23" s="691">
        <v>0</v>
      </c>
      <c r="K23" s="691">
        <f t="shared" si="0"/>
        <v>10</v>
      </c>
      <c r="L23" s="691">
        <f t="shared" si="0"/>
        <v>1</v>
      </c>
      <c r="M23" s="691">
        <f t="shared" si="1"/>
        <v>11</v>
      </c>
      <c r="N23" s="805" t="s">
        <v>1039</v>
      </c>
    </row>
    <row r="24" spans="1:14" ht="21.95" customHeight="1" thickBot="1">
      <c r="A24" s="806" t="s">
        <v>78</v>
      </c>
      <c r="B24" s="693">
        <f>SUM(B8:B23)</f>
        <v>68</v>
      </c>
      <c r="C24" s="693">
        <f t="shared" ref="C24:J24" si="2">SUM(C8:C23)</f>
        <v>73</v>
      </c>
      <c r="D24" s="693">
        <f t="shared" si="2"/>
        <v>141</v>
      </c>
      <c r="E24" s="693">
        <f t="shared" si="2"/>
        <v>177</v>
      </c>
      <c r="F24" s="693">
        <f t="shared" si="2"/>
        <v>247</v>
      </c>
      <c r="G24" s="693">
        <f t="shared" si="2"/>
        <v>424</v>
      </c>
      <c r="H24" s="693">
        <f t="shared" si="2"/>
        <v>54</v>
      </c>
      <c r="I24" s="693">
        <f t="shared" si="2"/>
        <v>68</v>
      </c>
      <c r="J24" s="693">
        <f t="shared" si="2"/>
        <v>122</v>
      </c>
      <c r="K24" s="693">
        <f t="shared" si="0"/>
        <v>299</v>
      </c>
      <c r="L24" s="693">
        <f t="shared" si="0"/>
        <v>388</v>
      </c>
      <c r="M24" s="693">
        <f t="shared" si="1"/>
        <v>687</v>
      </c>
      <c r="N24" s="807" t="s">
        <v>511</v>
      </c>
    </row>
    <row r="25" spans="1:14" ht="32.25" customHeight="1" thickTop="1">
      <c r="A25" s="678"/>
      <c r="B25" s="678"/>
      <c r="C25" s="678"/>
      <c r="D25" s="678"/>
      <c r="E25" s="678"/>
      <c r="F25" s="678"/>
      <c r="G25" s="678"/>
      <c r="H25" s="678"/>
      <c r="I25" s="678"/>
      <c r="J25" s="678"/>
      <c r="K25" s="678"/>
      <c r="L25" s="678"/>
      <c r="M25" s="678"/>
      <c r="N25" s="678"/>
    </row>
    <row r="26" spans="1:14" ht="32.25" customHeight="1">
      <c r="A26" s="678"/>
      <c r="B26" s="678"/>
      <c r="C26" s="678"/>
      <c r="D26" s="678"/>
      <c r="E26" s="678"/>
      <c r="F26" s="678"/>
      <c r="G26" s="678"/>
      <c r="H26" s="678"/>
      <c r="I26" s="678"/>
      <c r="J26" s="678"/>
      <c r="K26" s="678"/>
      <c r="L26" s="678"/>
      <c r="M26" s="678"/>
      <c r="N26" s="678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70" firstPageNumber="161" orientation="landscape" useFirstPageNumber="1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6"/>
  <sheetViews>
    <sheetView rightToLeft="1" view="pageBreakPreview" zoomScale="80" zoomScaleNormal="99" zoomScaleSheetLayoutView="80" workbookViewId="0">
      <selection activeCell="P4" sqref="P4"/>
    </sheetView>
  </sheetViews>
  <sheetFormatPr defaultRowHeight="12.75"/>
  <cols>
    <col min="1" max="1" width="26.28515625" style="811" customWidth="1"/>
    <col min="2" max="13" width="8.140625" style="811" customWidth="1"/>
    <col min="14" max="14" width="41.140625" style="811" customWidth="1"/>
    <col min="15" max="252" width="9.140625" style="811"/>
    <col min="253" max="253" width="24.42578125" style="811" customWidth="1"/>
    <col min="254" max="265" width="9" style="811" customWidth="1"/>
    <col min="266" max="508" width="9.140625" style="811"/>
    <col min="509" max="509" width="24.42578125" style="811" customWidth="1"/>
    <col min="510" max="521" width="9" style="811" customWidth="1"/>
    <col min="522" max="764" width="9.140625" style="811"/>
    <col min="765" max="765" width="24.42578125" style="811" customWidth="1"/>
    <col min="766" max="777" width="9" style="811" customWidth="1"/>
    <col min="778" max="1020" width="9.140625" style="811"/>
    <col min="1021" max="1021" width="24.42578125" style="811" customWidth="1"/>
    <col min="1022" max="1033" width="9" style="811" customWidth="1"/>
    <col min="1034" max="1276" width="9.140625" style="811"/>
    <col min="1277" max="1277" width="24.42578125" style="811" customWidth="1"/>
    <col min="1278" max="1289" width="9" style="811" customWidth="1"/>
    <col min="1290" max="1532" width="9.140625" style="811"/>
    <col min="1533" max="1533" width="24.42578125" style="811" customWidth="1"/>
    <col min="1534" max="1545" width="9" style="811" customWidth="1"/>
    <col min="1546" max="1788" width="9.140625" style="811"/>
    <col min="1789" max="1789" width="24.42578125" style="811" customWidth="1"/>
    <col min="1790" max="1801" width="9" style="811" customWidth="1"/>
    <col min="1802" max="2044" width="9.140625" style="811"/>
    <col min="2045" max="2045" width="24.42578125" style="811" customWidth="1"/>
    <col min="2046" max="2057" width="9" style="811" customWidth="1"/>
    <col min="2058" max="2300" width="9.140625" style="811"/>
    <col min="2301" max="2301" width="24.42578125" style="811" customWidth="1"/>
    <col min="2302" max="2313" width="9" style="811" customWidth="1"/>
    <col min="2314" max="2556" width="9.140625" style="811"/>
    <col min="2557" max="2557" width="24.42578125" style="811" customWidth="1"/>
    <col min="2558" max="2569" width="9" style="811" customWidth="1"/>
    <col min="2570" max="2812" width="9.140625" style="811"/>
    <col min="2813" max="2813" width="24.42578125" style="811" customWidth="1"/>
    <col min="2814" max="2825" width="9" style="811" customWidth="1"/>
    <col min="2826" max="3068" width="9.140625" style="811"/>
    <col min="3069" max="3069" width="24.42578125" style="811" customWidth="1"/>
    <col min="3070" max="3081" width="9" style="811" customWidth="1"/>
    <col min="3082" max="3324" width="9.140625" style="811"/>
    <col min="3325" max="3325" width="24.42578125" style="811" customWidth="1"/>
    <col min="3326" max="3337" width="9" style="811" customWidth="1"/>
    <col min="3338" max="3580" width="9.140625" style="811"/>
    <col min="3581" max="3581" width="24.42578125" style="811" customWidth="1"/>
    <col min="3582" max="3593" width="9" style="811" customWidth="1"/>
    <col min="3594" max="3836" width="9.140625" style="811"/>
    <col min="3837" max="3837" width="24.42578125" style="811" customWidth="1"/>
    <col min="3838" max="3849" width="9" style="811" customWidth="1"/>
    <col min="3850" max="4092" width="9.140625" style="811"/>
    <col min="4093" max="4093" width="24.42578125" style="811" customWidth="1"/>
    <col min="4094" max="4105" width="9" style="811" customWidth="1"/>
    <col min="4106" max="4348" width="9.140625" style="811"/>
    <col min="4349" max="4349" width="24.42578125" style="811" customWidth="1"/>
    <col min="4350" max="4361" width="9" style="811" customWidth="1"/>
    <col min="4362" max="4604" width="9.140625" style="811"/>
    <col min="4605" max="4605" width="24.42578125" style="811" customWidth="1"/>
    <col min="4606" max="4617" width="9" style="811" customWidth="1"/>
    <col min="4618" max="4860" width="9.140625" style="811"/>
    <col min="4861" max="4861" width="24.42578125" style="811" customWidth="1"/>
    <col min="4862" max="4873" width="9" style="811" customWidth="1"/>
    <col min="4874" max="5116" width="9.140625" style="811"/>
    <col min="5117" max="5117" width="24.42578125" style="811" customWidth="1"/>
    <col min="5118" max="5129" width="9" style="811" customWidth="1"/>
    <col min="5130" max="5372" width="9.140625" style="811"/>
    <col min="5373" max="5373" width="24.42578125" style="811" customWidth="1"/>
    <col min="5374" max="5385" width="9" style="811" customWidth="1"/>
    <col min="5386" max="5628" width="9.140625" style="811"/>
    <col min="5629" max="5629" width="24.42578125" style="811" customWidth="1"/>
    <col min="5630" max="5641" width="9" style="811" customWidth="1"/>
    <col min="5642" max="5884" width="9.140625" style="811"/>
    <col min="5885" max="5885" width="24.42578125" style="811" customWidth="1"/>
    <col min="5886" max="5897" width="9" style="811" customWidth="1"/>
    <col min="5898" max="6140" width="9.140625" style="811"/>
    <col min="6141" max="6141" width="24.42578125" style="811" customWidth="1"/>
    <col min="6142" max="6153" width="9" style="811" customWidth="1"/>
    <col min="6154" max="6396" width="9.140625" style="811"/>
    <col min="6397" max="6397" width="24.42578125" style="811" customWidth="1"/>
    <col min="6398" max="6409" width="9" style="811" customWidth="1"/>
    <col min="6410" max="6652" width="9.140625" style="811"/>
    <col min="6653" max="6653" width="24.42578125" style="811" customWidth="1"/>
    <col min="6654" max="6665" width="9" style="811" customWidth="1"/>
    <col min="6666" max="6908" width="9.140625" style="811"/>
    <col min="6909" max="6909" width="24.42578125" style="811" customWidth="1"/>
    <col min="6910" max="6921" width="9" style="811" customWidth="1"/>
    <col min="6922" max="7164" width="9.140625" style="811"/>
    <col min="7165" max="7165" width="24.42578125" style="811" customWidth="1"/>
    <col min="7166" max="7177" width="9" style="811" customWidth="1"/>
    <col min="7178" max="7420" width="9.140625" style="811"/>
    <col min="7421" max="7421" width="24.42578125" style="811" customWidth="1"/>
    <col min="7422" max="7433" width="9" style="811" customWidth="1"/>
    <col min="7434" max="7676" width="9.140625" style="811"/>
    <col min="7677" max="7677" width="24.42578125" style="811" customWidth="1"/>
    <col min="7678" max="7689" width="9" style="811" customWidth="1"/>
    <col min="7690" max="7932" width="9.140625" style="811"/>
    <col min="7933" max="7933" width="24.42578125" style="811" customWidth="1"/>
    <col min="7934" max="7945" width="9" style="811" customWidth="1"/>
    <col min="7946" max="8188" width="9.140625" style="811"/>
    <col min="8189" max="8189" width="24.42578125" style="811" customWidth="1"/>
    <col min="8190" max="8201" width="9" style="811" customWidth="1"/>
    <col min="8202" max="8444" width="9.140625" style="811"/>
    <col min="8445" max="8445" width="24.42578125" style="811" customWidth="1"/>
    <col min="8446" max="8457" width="9" style="811" customWidth="1"/>
    <col min="8458" max="8700" width="9.140625" style="811"/>
    <col min="8701" max="8701" width="24.42578125" style="811" customWidth="1"/>
    <col min="8702" max="8713" width="9" style="811" customWidth="1"/>
    <col min="8714" max="8956" width="9.140625" style="811"/>
    <col min="8957" max="8957" width="24.42578125" style="811" customWidth="1"/>
    <col min="8958" max="8969" width="9" style="811" customWidth="1"/>
    <col min="8970" max="9212" width="9.140625" style="811"/>
    <col min="9213" max="9213" width="24.42578125" style="811" customWidth="1"/>
    <col min="9214" max="9225" width="9" style="811" customWidth="1"/>
    <col min="9226" max="9468" width="9.140625" style="811"/>
    <col min="9469" max="9469" width="24.42578125" style="811" customWidth="1"/>
    <col min="9470" max="9481" width="9" style="811" customWidth="1"/>
    <col min="9482" max="9724" width="9.140625" style="811"/>
    <col min="9725" max="9725" width="24.42578125" style="811" customWidth="1"/>
    <col min="9726" max="9737" width="9" style="811" customWidth="1"/>
    <col min="9738" max="9980" width="9.140625" style="811"/>
    <col min="9981" max="9981" width="24.42578125" style="811" customWidth="1"/>
    <col min="9982" max="9993" width="9" style="811" customWidth="1"/>
    <col min="9994" max="10236" width="9.140625" style="811"/>
    <col min="10237" max="10237" width="24.42578125" style="811" customWidth="1"/>
    <col min="10238" max="10249" width="9" style="811" customWidth="1"/>
    <col min="10250" max="10492" width="9.140625" style="811"/>
    <col min="10493" max="10493" width="24.42578125" style="811" customWidth="1"/>
    <col min="10494" max="10505" width="9" style="811" customWidth="1"/>
    <col min="10506" max="10748" width="9.140625" style="811"/>
    <col min="10749" max="10749" width="24.42578125" style="811" customWidth="1"/>
    <col min="10750" max="10761" width="9" style="811" customWidth="1"/>
    <col min="10762" max="11004" width="9.140625" style="811"/>
    <col min="11005" max="11005" width="24.42578125" style="811" customWidth="1"/>
    <col min="11006" max="11017" width="9" style="811" customWidth="1"/>
    <col min="11018" max="11260" width="9.140625" style="811"/>
    <col min="11261" max="11261" width="24.42578125" style="811" customWidth="1"/>
    <col min="11262" max="11273" width="9" style="811" customWidth="1"/>
    <col min="11274" max="11516" width="9.140625" style="811"/>
    <col min="11517" max="11517" width="24.42578125" style="811" customWidth="1"/>
    <col min="11518" max="11529" width="9" style="811" customWidth="1"/>
    <col min="11530" max="11772" width="9.140625" style="811"/>
    <col min="11773" max="11773" width="24.42578125" style="811" customWidth="1"/>
    <col min="11774" max="11785" width="9" style="811" customWidth="1"/>
    <col min="11786" max="12028" width="9.140625" style="811"/>
    <col min="12029" max="12029" width="24.42578125" style="811" customWidth="1"/>
    <col min="12030" max="12041" width="9" style="811" customWidth="1"/>
    <col min="12042" max="12284" width="9.140625" style="811"/>
    <col min="12285" max="12285" width="24.42578125" style="811" customWidth="1"/>
    <col min="12286" max="12297" width="9" style="811" customWidth="1"/>
    <col min="12298" max="12540" width="9.140625" style="811"/>
    <col min="12541" max="12541" width="24.42578125" style="811" customWidth="1"/>
    <col min="12542" max="12553" width="9" style="811" customWidth="1"/>
    <col min="12554" max="12796" width="9.140625" style="811"/>
    <col min="12797" max="12797" width="24.42578125" style="811" customWidth="1"/>
    <col min="12798" max="12809" width="9" style="811" customWidth="1"/>
    <col min="12810" max="13052" width="9.140625" style="811"/>
    <col min="13053" max="13053" width="24.42578125" style="811" customWidth="1"/>
    <col min="13054" max="13065" width="9" style="811" customWidth="1"/>
    <col min="13066" max="13308" width="9.140625" style="811"/>
    <col min="13309" max="13309" width="24.42578125" style="811" customWidth="1"/>
    <col min="13310" max="13321" width="9" style="811" customWidth="1"/>
    <col min="13322" max="13564" width="9.140625" style="811"/>
    <col min="13565" max="13565" width="24.42578125" style="811" customWidth="1"/>
    <col min="13566" max="13577" width="9" style="811" customWidth="1"/>
    <col min="13578" max="13820" width="9.140625" style="811"/>
    <col min="13821" max="13821" width="24.42578125" style="811" customWidth="1"/>
    <col min="13822" max="13833" width="9" style="811" customWidth="1"/>
    <col min="13834" max="14076" width="9.140625" style="811"/>
    <col min="14077" max="14077" width="24.42578125" style="811" customWidth="1"/>
    <col min="14078" max="14089" width="9" style="811" customWidth="1"/>
    <col min="14090" max="14332" width="9.140625" style="811"/>
    <col min="14333" max="14333" width="24.42578125" style="811" customWidth="1"/>
    <col min="14334" max="14345" width="9" style="811" customWidth="1"/>
    <col min="14346" max="14588" width="9.140625" style="811"/>
    <col min="14589" max="14589" width="24.42578125" style="811" customWidth="1"/>
    <col min="14590" max="14601" width="9" style="811" customWidth="1"/>
    <col min="14602" max="14844" width="9.140625" style="811"/>
    <col min="14845" max="14845" width="24.42578125" style="811" customWidth="1"/>
    <col min="14846" max="14857" width="9" style="811" customWidth="1"/>
    <col min="14858" max="15100" width="9.140625" style="811"/>
    <col min="15101" max="15101" width="24.42578125" style="811" customWidth="1"/>
    <col min="15102" max="15113" width="9" style="811" customWidth="1"/>
    <col min="15114" max="15356" width="9.140625" style="811"/>
    <col min="15357" max="15357" width="24.42578125" style="811" customWidth="1"/>
    <col min="15358" max="15369" width="9" style="811" customWidth="1"/>
    <col min="15370" max="15612" width="9.140625" style="811"/>
    <col min="15613" max="15613" width="24.42578125" style="811" customWidth="1"/>
    <col min="15614" max="15625" width="9" style="811" customWidth="1"/>
    <col min="15626" max="15868" width="9.140625" style="811"/>
    <col min="15869" max="15869" width="24.42578125" style="811" customWidth="1"/>
    <col min="15870" max="15881" width="9" style="811" customWidth="1"/>
    <col min="15882" max="16124" width="9.140625" style="811"/>
    <col min="16125" max="16125" width="24.42578125" style="811" customWidth="1"/>
    <col min="16126" max="16137" width="9" style="811" customWidth="1"/>
    <col min="16138" max="16384" width="9.140625" style="811"/>
  </cols>
  <sheetData>
    <row r="1" spans="1:41" s="808" customFormat="1" ht="27" customHeight="1">
      <c r="A1" s="1175" t="s">
        <v>1045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</row>
    <row r="2" spans="1:41" s="808" customFormat="1" ht="39.75" customHeight="1">
      <c r="A2" s="1174" t="s">
        <v>1046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</row>
    <row r="3" spans="1:41" s="808" customFormat="1" ht="21.75" customHeight="1" thickBot="1">
      <c r="A3" s="1176" t="s">
        <v>1197</v>
      </c>
      <c r="B3" s="1176"/>
      <c r="C3" s="1176"/>
      <c r="D3" s="1176"/>
      <c r="E3" s="1176"/>
      <c r="F3" s="1176"/>
      <c r="G3" s="1176"/>
      <c r="H3" s="1176"/>
      <c r="I3" s="1176"/>
      <c r="J3" s="1176"/>
      <c r="K3" s="1176"/>
      <c r="L3" s="1176"/>
      <c r="M3" s="1176"/>
      <c r="N3" s="780" t="s">
        <v>1198</v>
      </c>
    </row>
    <row r="4" spans="1:41" s="808" customFormat="1" ht="21.75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41" s="808" customFormat="1" ht="21.7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41" s="809" customFormat="1" ht="18.9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41" s="809" customFormat="1" ht="18.9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41" ht="19.5" customHeight="1">
      <c r="A8" s="810" t="s">
        <v>16</v>
      </c>
      <c r="B8" s="691">
        <v>29</v>
      </c>
      <c r="C8" s="691">
        <v>12</v>
      </c>
      <c r="D8" s="691">
        <v>41</v>
      </c>
      <c r="E8" s="691">
        <v>4</v>
      </c>
      <c r="F8" s="691">
        <v>12</v>
      </c>
      <c r="G8" s="691">
        <v>16</v>
      </c>
      <c r="H8" s="691">
        <v>3</v>
      </c>
      <c r="I8" s="691">
        <v>5</v>
      </c>
      <c r="J8" s="691">
        <v>8</v>
      </c>
      <c r="K8" s="691">
        <f>SUM(B8,E8,H8)</f>
        <v>36</v>
      </c>
      <c r="L8" s="691">
        <f t="shared" ref="L8:M22" si="0">SUM(C8,F8,I8)</f>
        <v>29</v>
      </c>
      <c r="M8" s="691">
        <f t="shared" si="0"/>
        <v>65</v>
      </c>
      <c r="N8" s="783" t="s">
        <v>172</v>
      </c>
    </row>
    <row r="9" spans="1:41" ht="19.5" customHeight="1">
      <c r="A9" s="812" t="s">
        <v>20</v>
      </c>
      <c r="B9" s="685">
        <v>1</v>
      </c>
      <c r="C9" s="685">
        <v>5</v>
      </c>
      <c r="D9" s="685">
        <v>6</v>
      </c>
      <c r="E9" s="685">
        <v>12</v>
      </c>
      <c r="F9" s="685">
        <v>7</v>
      </c>
      <c r="G9" s="685">
        <v>19</v>
      </c>
      <c r="H9" s="685">
        <v>0</v>
      </c>
      <c r="I9" s="685">
        <v>0</v>
      </c>
      <c r="J9" s="685">
        <v>0</v>
      </c>
      <c r="K9" s="685">
        <f t="shared" ref="K9:K21" si="1">SUM(B9,E9,H9)</f>
        <v>13</v>
      </c>
      <c r="L9" s="685">
        <f t="shared" si="0"/>
        <v>12</v>
      </c>
      <c r="M9" s="685">
        <f t="shared" si="0"/>
        <v>25</v>
      </c>
      <c r="N9" s="785" t="s">
        <v>147</v>
      </c>
      <c r="O9" s="813"/>
      <c r="P9" s="813"/>
      <c r="Q9" s="813"/>
      <c r="R9" s="813"/>
      <c r="S9" s="813"/>
      <c r="T9" s="813"/>
      <c r="U9" s="813"/>
      <c r="V9" s="813"/>
      <c r="W9" s="813"/>
      <c r="X9" s="813"/>
      <c r="Y9" s="813"/>
      <c r="Z9" s="813"/>
      <c r="AA9" s="813"/>
      <c r="AB9" s="813"/>
      <c r="AC9" s="813"/>
      <c r="AD9" s="813"/>
      <c r="AE9" s="813"/>
      <c r="AF9" s="813"/>
      <c r="AG9" s="813"/>
      <c r="AH9" s="813"/>
      <c r="AI9" s="813"/>
      <c r="AJ9" s="813"/>
      <c r="AK9" s="813"/>
      <c r="AL9" s="813"/>
      <c r="AM9" s="813"/>
      <c r="AN9" s="813"/>
      <c r="AO9" s="813"/>
    </row>
    <row r="10" spans="1:41" ht="19.5" customHeight="1">
      <c r="A10" s="814" t="s">
        <v>21</v>
      </c>
      <c r="B10" s="685">
        <v>0</v>
      </c>
      <c r="C10" s="685">
        <v>4</v>
      </c>
      <c r="D10" s="685">
        <v>4</v>
      </c>
      <c r="E10" s="685">
        <v>45</v>
      </c>
      <c r="F10" s="685">
        <v>26</v>
      </c>
      <c r="G10" s="685">
        <v>71</v>
      </c>
      <c r="H10" s="685">
        <v>8</v>
      </c>
      <c r="I10" s="685">
        <v>0</v>
      </c>
      <c r="J10" s="685">
        <v>8</v>
      </c>
      <c r="K10" s="685">
        <f t="shared" si="1"/>
        <v>53</v>
      </c>
      <c r="L10" s="685">
        <f t="shared" si="0"/>
        <v>30</v>
      </c>
      <c r="M10" s="685">
        <f t="shared" si="0"/>
        <v>83</v>
      </c>
      <c r="N10" s="785" t="s">
        <v>149</v>
      </c>
      <c r="O10" s="813"/>
      <c r="P10" s="813"/>
      <c r="Q10" s="813"/>
      <c r="R10" s="813"/>
      <c r="S10" s="813"/>
      <c r="T10" s="813"/>
      <c r="U10" s="813"/>
      <c r="V10" s="813"/>
      <c r="W10" s="813"/>
      <c r="X10" s="813"/>
      <c r="Y10" s="813"/>
      <c r="Z10" s="813"/>
      <c r="AA10" s="813"/>
      <c r="AB10" s="813"/>
      <c r="AC10" s="813"/>
      <c r="AD10" s="813"/>
      <c r="AE10" s="813"/>
      <c r="AF10" s="813"/>
      <c r="AG10" s="813"/>
      <c r="AH10" s="813"/>
      <c r="AI10" s="813"/>
      <c r="AJ10" s="813"/>
      <c r="AK10" s="813"/>
      <c r="AL10" s="813"/>
      <c r="AM10" s="813"/>
      <c r="AN10" s="813"/>
      <c r="AO10" s="813"/>
    </row>
    <row r="11" spans="1:41" ht="19.5" customHeight="1">
      <c r="A11" s="812" t="s">
        <v>23</v>
      </c>
      <c r="B11" s="685">
        <v>16</v>
      </c>
      <c r="C11" s="685">
        <v>4</v>
      </c>
      <c r="D11" s="685">
        <v>20</v>
      </c>
      <c r="E11" s="685">
        <v>48</v>
      </c>
      <c r="F11" s="685">
        <v>32</v>
      </c>
      <c r="G11" s="685">
        <v>80</v>
      </c>
      <c r="H11" s="685">
        <v>5</v>
      </c>
      <c r="I11" s="685">
        <v>4</v>
      </c>
      <c r="J11" s="685">
        <v>9</v>
      </c>
      <c r="K11" s="685">
        <f t="shared" si="1"/>
        <v>69</v>
      </c>
      <c r="L11" s="685">
        <f t="shared" si="0"/>
        <v>40</v>
      </c>
      <c r="M11" s="685">
        <f t="shared" si="0"/>
        <v>109</v>
      </c>
      <c r="N11" s="785" t="s">
        <v>151</v>
      </c>
      <c r="O11" s="813"/>
      <c r="P11" s="813"/>
      <c r="Q11" s="813"/>
      <c r="R11" s="813"/>
      <c r="S11" s="813"/>
      <c r="T11" s="813"/>
      <c r="U11" s="813"/>
      <c r="V11" s="813"/>
      <c r="W11" s="813"/>
      <c r="X11" s="813"/>
      <c r="Y11" s="813"/>
      <c r="Z11" s="813"/>
      <c r="AA11" s="813"/>
      <c r="AB11" s="813"/>
      <c r="AC11" s="813"/>
      <c r="AD11" s="813"/>
      <c r="AE11" s="813"/>
      <c r="AF11" s="813"/>
      <c r="AG11" s="813"/>
      <c r="AH11" s="813"/>
      <c r="AI11" s="813"/>
      <c r="AJ11" s="813"/>
      <c r="AK11" s="813"/>
      <c r="AL11" s="813"/>
      <c r="AM11" s="813"/>
      <c r="AN11" s="813"/>
      <c r="AO11" s="813"/>
    </row>
    <row r="12" spans="1:41" ht="19.5" customHeight="1">
      <c r="A12" s="815" t="s">
        <v>1047</v>
      </c>
      <c r="B12" s="685">
        <v>0</v>
      </c>
      <c r="C12" s="685">
        <v>0</v>
      </c>
      <c r="D12" s="685">
        <v>0</v>
      </c>
      <c r="E12" s="685">
        <v>9</v>
      </c>
      <c r="F12" s="685">
        <v>4</v>
      </c>
      <c r="G12" s="685">
        <v>13</v>
      </c>
      <c r="H12" s="685">
        <v>0</v>
      </c>
      <c r="I12" s="685">
        <v>0</v>
      </c>
      <c r="J12" s="685">
        <v>0</v>
      </c>
      <c r="K12" s="685">
        <f t="shared" si="1"/>
        <v>9</v>
      </c>
      <c r="L12" s="685">
        <f t="shared" si="0"/>
        <v>4</v>
      </c>
      <c r="M12" s="685">
        <f t="shared" si="0"/>
        <v>13</v>
      </c>
      <c r="N12" s="785" t="s">
        <v>1048</v>
      </c>
      <c r="O12" s="813"/>
      <c r="P12" s="813"/>
      <c r="Q12" s="813"/>
      <c r="R12" s="813"/>
      <c r="S12" s="813"/>
      <c r="T12" s="813"/>
      <c r="U12" s="813"/>
      <c r="V12" s="813"/>
      <c r="W12" s="813"/>
      <c r="X12" s="813"/>
      <c r="Y12" s="813"/>
      <c r="Z12" s="813"/>
      <c r="AA12" s="813"/>
      <c r="AB12" s="813"/>
      <c r="AC12" s="813"/>
      <c r="AD12" s="813"/>
      <c r="AE12" s="813"/>
      <c r="AF12" s="813"/>
      <c r="AG12" s="813"/>
      <c r="AH12" s="813"/>
      <c r="AI12" s="813"/>
      <c r="AJ12" s="813"/>
      <c r="AK12" s="813"/>
      <c r="AL12" s="813"/>
      <c r="AM12" s="813"/>
      <c r="AN12" s="813"/>
      <c r="AO12" s="813"/>
    </row>
    <row r="13" spans="1:41" ht="19.5" customHeight="1">
      <c r="A13" s="814" t="s">
        <v>1049</v>
      </c>
      <c r="B13" s="685">
        <v>13</v>
      </c>
      <c r="C13" s="685">
        <v>3</v>
      </c>
      <c r="D13" s="685">
        <v>16</v>
      </c>
      <c r="E13" s="685">
        <v>35</v>
      </c>
      <c r="F13" s="685">
        <v>13</v>
      </c>
      <c r="G13" s="685">
        <v>48</v>
      </c>
      <c r="H13" s="685">
        <v>0</v>
      </c>
      <c r="I13" s="685">
        <v>0</v>
      </c>
      <c r="J13" s="685">
        <v>0</v>
      </c>
      <c r="K13" s="685">
        <f t="shared" si="1"/>
        <v>48</v>
      </c>
      <c r="L13" s="685">
        <f t="shared" si="0"/>
        <v>16</v>
      </c>
      <c r="M13" s="685">
        <f t="shared" si="0"/>
        <v>64</v>
      </c>
      <c r="N13" s="816" t="s">
        <v>153</v>
      </c>
      <c r="O13" s="813"/>
      <c r="P13" s="813"/>
      <c r="Q13" s="813"/>
      <c r="R13" s="813"/>
      <c r="S13" s="813"/>
      <c r="T13" s="813"/>
      <c r="U13" s="813"/>
      <c r="V13" s="813"/>
      <c r="W13" s="813"/>
      <c r="X13" s="813"/>
      <c r="Y13" s="813"/>
      <c r="Z13" s="813"/>
      <c r="AA13" s="813"/>
      <c r="AB13" s="813"/>
      <c r="AC13" s="813"/>
      <c r="AD13" s="813"/>
      <c r="AE13" s="813"/>
      <c r="AF13" s="813"/>
      <c r="AG13" s="813"/>
      <c r="AH13" s="813"/>
      <c r="AI13" s="813"/>
      <c r="AJ13" s="813"/>
      <c r="AK13" s="813"/>
      <c r="AL13" s="813"/>
      <c r="AM13" s="813"/>
      <c r="AN13" s="813"/>
      <c r="AO13" s="813"/>
    </row>
    <row r="14" spans="1:41" ht="19.5" customHeight="1">
      <c r="A14" s="814" t="s">
        <v>54</v>
      </c>
      <c r="B14" s="685">
        <v>0</v>
      </c>
      <c r="C14" s="685">
        <v>0</v>
      </c>
      <c r="D14" s="685">
        <v>0</v>
      </c>
      <c r="E14" s="685">
        <v>63</v>
      </c>
      <c r="F14" s="685">
        <v>21</v>
      </c>
      <c r="G14" s="685">
        <v>84</v>
      </c>
      <c r="H14" s="685">
        <v>17</v>
      </c>
      <c r="I14" s="685">
        <v>12</v>
      </c>
      <c r="J14" s="685">
        <v>29</v>
      </c>
      <c r="K14" s="685">
        <f t="shared" si="1"/>
        <v>80</v>
      </c>
      <c r="L14" s="685">
        <f t="shared" si="0"/>
        <v>33</v>
      </c>
      <c r="M14" s="685">
        <f t="shared" si="0"/>
        <v>113</v>
      </c>
      <c r="N14" s="816" t="s">
        <v>1050</v>
      </c>
      <c r="O14" s="813"/>
      <c r="P14" s="813"/>
      <c r="Q14" s="813"/>
      <c r="R14" s="813"/>
      <c r="S14" s="813"/>
      <c r="T14" s="813"/>
      <c r="U14" s="813"/>
      <c r="V14" s="813"/>
      <c r="W14" s="813"/>
      <c r="X14" s="813"/>
      <c r="Y14" s="813"/>
      <c r="Z14" s="813"/>
      <c r="AA14" s="813"/>
      <c r="AB14" s="813"/>
      <c r="AC14" s="813"/>
      <c r="AD14" s="813"/>
      <c r="AE14" s="813"/>
      <c r="AF14" s="813"/>
      <c r="AG14" s="813"/>
      <c r="AH14" s="813"/>
      <c r="AI14" s="813"/>
      <c r="AJ14" s="813"/>
      <c r="AK14" s="813"/>
      <c r="AL14" s="813"/>
      <c r="AM14" s="813"/>
      <c r="AN14" s="813"/>
      <c r="AO14" s="813"/>
    </row>
    <row r="15" spans="1:41" ht="19.5" customHeight="1">
      <c r="A15" s="812" t="s">
        <v>1051</v>
      </c>
      <c r="B15" s="685">
        <v>0</v>
      </c>
      <c r="C15" s="685">
        <v>0</v>
      </c>
      <c r="D15" s="685">
        <v>0</v>
      </c>
      <c r="E15" s="685">
        <v>118</v>
      </c>
      <c r="F15" s="685">
        <v>48</v>
      </c>
      <c r="G15" s="685">
        <v>166</v>
      </c>
      <c r="H15" s="685">
        <v>66</v>
      </c>
      <c r="I15" s="685">
        <v>17</v>
      </c>
      <c r="J15" s="685">
        <v>83</v>
      </c>
      <c r="K15" s="685">
        <f t="shared" si="1"/>
        <v>184</v>
      </c>
      <c r="L15" s="685">
        <f t="shared" si="0"/>
        <v>65</v>
      </c>
      <c r="M15" s="685">
        <f t="shared" si="0"/>
        <v>249</v>
      </c>
      <c r="N15" s="816" t="s">
        <v>1052</v>
      </c>
      <c r="O15" s="813"/>
      <c r="P15" s="813"/>
      <c r="Q15" s="813"/>
      <c r="R15" s="813"/>
      <c r="S15" s="813"/>
      <c r="T15" s="813"/>
      <c r="U15" s="813"/>
      <c r="V15" s="813"/>
      <c r="W15" s="813"/>
      <c r="X15" s="813"/>
      <c r="Y15" s="813"/>
      <c r="Z15" s="813"/>
      <c r="AA15" s="813"/>
      <c r="AB15" s="813"/>
      <c r="AC15" s="813"/>
      <c r="AD15" s="813"/>
      <c r="AE15" s="813"/>
      <c r="AF15" s="813"/>
      <c r="AG15" s="813"/>
      <c r="AH15" s="813"/>
      <c r="AI15" s="813"/>
      <c r="AJ15" s="813"/>
      <c r="AK15" s="813"/>
      <c r="AL15" s="813"/>
      <c r="AM15" s="813"/>
      <c r="AN15" s="813"/>
      <c r="AO15" s="813"/>
    </row>
    <row r="16" spans="1:41" ht="19.5" customHeight="1">
      <c r="A16" s="812" t="s">
        <v>72</v>
      </c>
      <c r="B16" s="685">
        <v>0</v>
      </c>
      <c r="C16" s="685">
        <v>0</v>
      </c>
      <c r="D16" s="685">
        <v>0</v>
      </c>
      <c r="E16" s="685">
        <v>28</v>
      </c>
      <c r="F16" s="685">
        <v>53</v>
      </c>
      <c r="G16" s="685">
        <v>81</v>
      </c>
      <c r="H16" s="685">
        <v>2</v>
      </c>
      <c r="I16" s="685">
        <v>3</v>
      </c>
      <c r="J16" s="685">
        <v>5</v>
      </c>
      <c r="K16" s="685">
        <f t="shared" si="1"/>
        <v>30</v>
      </c>
      <c r="L16" s="685">
        <f t="shared" si="0"/>
        <v>56</v>
      </c>
      <c r="M16" s="685">
        <f t="shared" si="0"/>
        <v>86</v>
      </c>
      <c r="N16" s="816" t="s">
        <v>154</v>
      </c>
      <c r="O16" s="813"/>
      <c r="P16" s="813"/>
      <c r="Q16" s="813"/>
      <c r="R16" s="813"/>
      <c r="S16" s="813"/>
      <c r="T16" s="813"/>
      <c r="U16" s="813"/>
      <c r="V16" s="813"/>
      <c r="W16" s="813"/>
      <c r="X16" s="813"/>
      <c r="Y16" s="813"/>
      <c r="Z16" s="813"/>
      <c r="AA16" s="813"/>
      <c r="AB16" s="813"/>
      <c r="AC16" s="813"/>
      <c r="AD16" s="813"/>
      <c r="AE16" s="813"/>
      <c r="AF16" s="813"/>
      <c r="AG16" s="813"/>
      <c r="AH16" s="813"/>
      <c r="AI16" s="813"/>
      <c r="AJ16" s="813"/>
      <c r="AK16" s="813"/>
      <c r="AL16" s="813"/>
      <c r="AM16" s="813"/>
      <c r="AN16" s="813"/>
      <c r="AO16" s="813"/>
    </row>
    <row r="17" spans="1:41" ht="19.5" customHeight="1">
      <c r="A17" s="812" t="s">
        <v>1053</v>
      </c>
      <c r="B17" s="685">
        <v>0</v>
      </c>
      <c r="C17" s="685">
        <v>0</v>
      </c>
      <c r="D17" s="685">
        <v>0</v>
      </c>
      <c r="E17" s="685">
        <v>29</v>
      </c>
      <c r="F17" s="685">
        <v>12</v>
      </c>
      <c r="G17" s="685">
        <v>41</v>
      </c>
      <c r="H17" s="685">
        <v>0</v>
      </c>
      <c r="I17" s="685">
        <v>0</v>
      </c>
      <c r="J17" s="685">
        <v>0</v>
      </c>
      <c r="K17" s="685">
        <f t="shared" si="1"/>
        <v>29</v>
      </c>
      <c r="L17" s="685">
        <f t="shared" si="0"/>
        <v>12</v>
      </c>
      <c r="M17" s="685">
        <f t="shared" si="0"/>
        <v>41</v>
      </c>
      <c r="N17" s="816" t="s">
        <v>930</v>
      </c>
      <c r="O17" s="813"/>
      <c r="P17" s="813"/>
      <c r="Q17" s="813"/>
      <c r="R17" s="813"/>
      <c r="S17" s="813"/>
      <c r="T17" s="813"/>
      <c r="U17" s="813"/>
      <c r="V17" s="813"/>
      <c r="W17" s="813"/>
      <c r="X17" s="813"/>
      <c r="Y17" s="813"/>
      <c r="Z17" s="813"/>
      <c r="AA17" s="813"/>
      <c r="AB17" s="813"/>
      <c r="AC17" s="813"/>
      <c r="AD17" s="813"/>
      <c r="AE17" s="813"/>
      <c r="AF17" s="813"/>
      <c r="AG17" s="813"/>
      <c r="AH17" s="813"/>
      <c r="AI17" s="813"/>
      <c r="AJ17" s="813"/>
      <c r="AK17" s="813"/>
      <c r="AL17" s="813"/>
      <c r="AM17" s="813"/>
      <c r="AN17" s="813"/>
      <c r="AO17" s="813"/>
    </row>
    <row r="18" spans="1:41" ht="19.5" customHeight="1">
      <c r="A18" s="812" t="s">
        <v>28</v>
      </c>
      <c r="B18" s="685">
        <v>0</v>
      </c>
      <c r="C18" s="685">
        <v>0</v>
      </c>
      <c r="D18" s="685">
        <v>0</v>
      </c>
      <c r="E18" s="685">
        <v>33</v>
      </c>
      <c r="F18" s="685">
        <v>14</v>
      </c>
      <c r="G18" s="685">
        <v>47</v>
      </c>
      <c r="H18" s="685">
        <v>12</v>
      </c>
      <c r="I18" s="685">
        <v>3</v>
      </c>
      <c r="J18" s="685">
        <v>15</v>
      </c>
      <c r="K18" s="685">
        <f t="shared" si="1"/>
        <v>45</v>
      </c>
      <c r="L18" s="685">
        <f t="shared" si="0"/>
        <v>17</v>
      </c>
      <c r="M18" s="685">
        <f t="shared" si="0"/>
        <v>62</v>
      </c>
      <c r="N18" s="816" t="s">
        <v>157</v>
      </c>
      <c r="O18" s="813"/>
      <c r="P18" s="813"/>
      <c r="Q18" s="813"/>
      <c r="R18" s="813"/>
      <c r="S18" s="813"/>
      <c r="T18" s="813"/>
      <c r="U18" s="813"/>
      <c r="V18" s="813"/>
      <c r="W18" s="813"/>
      <c r="X18" s="813"/>
      <c r="Y18" s="813"/>
      <c r="Z18" s="813"/>
      <c r="AA18" s="813"/>
      <c r="AB18" s="813"/>
      <c r="AC18" s="813"/>
      <c r="AD18" s="813"/>
      <c r="AE18" s="813"/>
      <c r="AF18" s="813"/>
      <c r="AG18" s="813"/>
      <c r="AH18" s="813"/>
      <c r="AI18" s="813"/>
      <c r="AJ18" s="813"/>
      <c r="AK18" s="813"/>
      <c r="AL18" s="813"/>
      <c r="AM18" s="813"/>
      <c r="AN18" s="813"/>
      <c r="AO18" s="813"/>
    </row>
    <row r="19" spans="1:41" ht="19.5" customHeight="1">
      <c r="A19" s="812" t="s">
        <v>989</v>
      </c>
      <c r="B19" s="685">
        <v>0</v>
      </c>
      <c r="C19" s="685">
        <v>0</v>
      </c>
      <c r="D19" s="685">
        <v>0</v>
      </c>
      <c r="E19" s="685">
        <v>9</v>
      </c>
      <c r="F19" s="685">
        <v>4</v>
      </c>
      <c r="G19" s="685">
        <v>13</v>
      </c>
      <c r="H19" s="685">
        <v>0</v>
      </c>
      <c r="I19" s="685">
        <v>0</v>
      </c>
      <c r="J19" s="685">
        <v>0</v>
      </c>
      <c r="K19" s="685">
        <f t="shared" si="1"/>
        <v>9</v>
      </c>
      <c r="L19" s="685">
        <f t="shared" si="0"/>
        <v>4</v>
      </c>
      <c r="M19" s="685">
        <f t="shared" si="0"/>
        <v>13</v>
      </c>
      <c r="N19" s="805" t="s">
        <v>990</v>
      </c>
      <c r="O19" s="813"/>
      <c r="P19" s="813"/>
      <c r="Q19" s="813"/>
      <c r="R19" s="813"/>
      <c r="S19" s="813"/>
      <c r="T19" s="813"/>
      <c r="U19" s="813"/>
      <c r="V19" s="813"/>
      <c r="W19" s="813"/>
      <c r="X19" s="813"/>
      <c r="Y19" s="813"/>
      <c r="Z19" s="813"/>
      <c r="AA19" s="813"/>
      <c r="AB19" s="813"/>
      <c r="AC19" s="813"/>
      <c r="AD19" s="813"/>
      <c r="AE19" s="813"/>
      <c r="AF19" s="813"/>
      <c r="AG19" s="813"/>
      <c r="AH19" s="813"/>
      <c r="AI19" s="813"/>
      <c r="AJ19" s="813"/>
      <c r="AK19" s="813"/>
      <c r="AL19" s="813"/>
      <c r="AM19" s="813"/>
      <c r="AN19" s="813"/>
      <c r="AO19" s="813"/>
    </row>
    <row r="20" spans="1:41" ht="19.5" customHeight="1">
      <c r="A20" s="817" t="s">
        <v>277</v>
      </c>
      <c r="B20" s="685">
        <v>0</v>
      </c>
      <c r="C20" s="685">
        <v>0</v>
      </c>
      <c r="D20" s="685">
        <v>0</v>
      </c>
      <c r="E20" s="685">
        <v>17</v>
      </c>
      <c r="F20" s="685">
        <v>2</v>
      </c>
      <c r="G20" s="685">
        <v>19</v>
      </c>
      <c r="H20" s="685">
        <v>13</v>
      </c>
      <c r="I20" s="685">
        <v>1</v>
      </c>
      <c r="J20" s="685">
        <v>14</v>
      </c>
      <c r="K20" s="685">
        <f t="shared" si="1"/>
        <v>30</v>
      </c>
      <c r="L20" s="685">
        <f t="shared" si="0"/>
        <v>3</v>
      </c>
      <c r="M20" s="685">
        <f t="shared" si="0"/>
        <v>33</v>
      </c>
      <c r="N20" s="805" t="s">
        <v>1054</v>
      </c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  <c r="AC20" s="813"/>
      <c r="AD20" s="813"/>
      <c r="AE20" s="813"/>
      <c r="AF20" s="813"/>
      <c r="AG20" s="813"/>
      <c r="AH20" s="813"/>
      <c r="AI20" s="813"/>
      <c r="AJ20" s="813"/>
      <c r="AK20" s="813"/>
      <c r="AL20" s="813"/>
      <c r="AM20" s="813"/>
      <c r="AN20" s="813"/>
      <c r="AO20" s="813"/>
    </row>
    <row r="21" spans="1:41" ht="19.5" customHeight="1" thickBot="1">
      <c r="A21" s="818" t="s">
        <v>64</v>
      </c>
      <c r="B21" s="685">
        <v>0</v>
      </c>
      <c r="C21" s="685">
        <v>0</v>
      </c>
      <c r="D21" s="685">
        <v>0</v>
      </c>
      <c r="E21" s="685">
        <v>32</v>
      </c>
      <c r="F21" s="685">
        <v>9</v>
      </c>
      <c r="G21" s="685">
        <v>41</v>
      </c>
      <c r="H21" s="685">
        <v>0</v>
      </c>
      <c r="I21" s="685">
        <v>0</v>
      </c>
      <c r="J21" s="685">
        <v>0</v>
      </c>
      <c r="K21" s="691">
        <f t="shared" si="1"/>
        <v>32</v>
      </c>
      <c r="L21" s="691">
        <f t="shared" si="0"/>
        <v>9</v>
      </c>
      <c r="M21" s="691">
        <f t="shared" si="0"/>
        <v>41</v>
      </c>
      <c r="N21" s="819" t="s">
        <v>160</v>
      </c>
    </row>
    <row r="22" spans="1:41" s="822" customFormat="1" ht="27" customHeight="1" thickBot="1">
      <c r="A22" s="820" t="s">
        <v>78</v>
      </c>
      <c r="B22" s="693">
        <f>SUM(B8:B21)</f>
        <v>59</v>
      </c>
      <c r="C22" s="693">
        <f t="shared" ref="C22:J22" si="2">SUM(C8:C21)</f>
        <v>28</v>
      </c>
      <c r="D22" s="693">
        <f t="shared" si="2"/>
        <v>87</v>
      </c>
      <c r="E22" s="693">
        <f t="shared" si="2"/>
        <v>482</v>
      </c>
      <c r="F22" s="693">
        <f t="shared" si="2"/>
        <v>257</v>
      </c>
      <c r="G22" s="693">
        <f t="shared" si="2"/>
        <v>739</v>
      </c>
      <c r="H22" s="693">
        <f t="shared" si="2"/>
        <v>126</v>
      </c>
      <c r="I22" s="693">
        <f t="shared" si="2"/>
        <v>45</v>
      </c>
      <c r="J22" s="693">
        <f t="shared" si="2"/>
        <v>171</v>
      </c>
      <c r="K22" s="693">
        <f>SUM(B22,E22,H22)</f>
        <v>667</v>
      </c>
      <c r="L22" s="693">
        <f t="shared" si="0"/>
        <v>330</v>
      </c>
      <c r="M22" s="693">
        <f t="shared" si="0"/>
        <v>997</v>
      </c>
      <c r="N22" s="821" t="s">
        <v>946</v>
      </c>
    </row>
    <row r="23" spans="1:41" ht="23.25" customHeight="1" thickTop="1"/>
    <row r="24" spans="1:41" ht="23.25" customHeight="1"/>
    <row r="25" spans="1:41" ht="23.25" customHeight="1">
      <c r="L25" s="811" t="s">
        <v>1055</v>
      </c>
    </row>
    <row r="26" spans="1:41" ht="23.25" customHeight="1"/>
    <row r="27" spans="1:41" ht="23.25" customHeight="1"/>
    <row r="28" spans="1:41" ht="23.25" customHeight="1"/>
    <row r="29" spans="1:41" ht="23.25" customHeight="1"/>
    <row r="30" spans="1:41" ht="23.25" customHeight="1"/>
    <row r="31" spans="1:41" ht="23.25" customHeight="1"/>
    <row r="32" spans="1:41" ht="23.25" customHeight="1"/>
    <row r="33" ht="23.25" customHeight="1"/>
    <row r="34" ht="23.25" customHeight="1"/>
    <row r="35" ht="23.25" customHeight="1"/>
    <row r="36" ht="33" customHeight="1"/>
  </sheetData>
  <mergeCells count="13">
    <mergeCell ref="E5:G5"/>
    <mergeCell ref="H5:J5"/>
    <mergeCell ref="K5:M5"/>
    <mergeCell ref="A1:N1"/>
    <mergeCell ref="A2:N2"/>
    <mergeCell ref="A3:M3"/>
    <mergeCell ref="A4:A7"/>
    <mergeCell ref="B4:D4"/>
    <mergeCell ref="E4:G4"/>
    <mergeCell ref="H4:J4"/>
    <mergeCell ref="K4:M4"/>
    <mergeCell ref="N4:N7"/>
    <mergeCell ref="B5:D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1"/>
  <sheetViews>
    <sheetView rightToLeft="1" view="pageBreakPreview" zoomScale="93" zoomScaleSheetLayoutView="93" workbookViewId="0">
      <selection activeCell="P4" sqref="P4"/>
    </sheetView>
  </sheetViews>
  <sheetFormatPr defaultRowHeight="12.75"/>
  <cols>
    <col min="1" max="1" width="28.7109375" style="715" customWidth="1"/>
    <col min="2" max="13" width="8.28515625" style="715" customWidth="1"/>
    <col min="14" max="14" width="41.140625" style="715" customWidth="1"/>
    <col min="15" max="252" width="9.140625" style="715"/>
    <col min="253" max="253" width="17.5703125" style="715" customWidth="1"/>
    <col min="254" max="265" width="11.5703125" style="715" customWidth="1"/>
    <col min="266" max="508" width="9.140625" style="715"/>
    <col min="509" max="509" width="17.5703125" style="715" customWidth="1"/>
    <col min="510" max="521" width="11.5703125" style="715" customWidth="1"/>
    <col min="522" max="764" width="9.140625" style="715"/>
    <col min="765" max="765" width="17.5703125" style="715" customWidth="1"/>
    <col min="766" max="777" width="11.5703125" style="715" customWidth="1"/>
    <col min="778" max="1020" width="9.140625" style="715"/>
    <col min="1021" max="1021" width="17.5703125" style="715" customWidth="1"/>
    <col min="1022" max="1033" width="11.5703125" style="715" customWidth="1"/>
    <col min="1034" max="1276" width="9.140625" style="715"/>
    <col min="1277" max="1277" width="17.5703125" style="715" customWidth="1"/>
    <col min="1278" max="1289" width="11.5703125" style="715" customWidth="1"/>
    <col min="1290" max="1532" width="9.140625" style="715"/>
    <col min="1533" max="1533" width="17.5703125" style="715" customWidth="1"/>
    <col min="1534" max="1545" width="11.5703125" style="715" customWidth="1"/>
    <col min="1546" max="1788" width="9.140625" style="715"/>
    <col min="1789" max="1789" width="17.5703125" style="715" customWidth="1"/>
    <col min="1790" max="1801" width="11.5703125" style="715" customWidth="1"/>
    <col min="1802" max="2044" width="9.140625" style="715"/>
    <col min="2045" max="2045" width="17.5703125" style="715" customWidth="1"/>
    <col min="2046" max="2057" width="11.5703125" style="715" customWidth="1"/>
    <col min="2058" max="2300" width="9.140625" style="715"/>
    <col min="2301" max="2301" width="17.5703125" style="715" customWidth="1"/>
    <col min="2302" max="2313" width="11.5703125" style="715" customWidth="1"/>
    <col min="2314" max="2556" width="9.140625" style="715"/>
    <col min="2557" max="2557" width="17.5703125" style="715" customWidth="1"/>
    <col min="2558" max="2569" width="11.5703125" style="715" customWidth="1"/>
    <col min="2570" max="2812" width="9.140625" style="715"/>
    <col min="2813" max="2813" width="17.5703125" style="715" customWidth="1"/>
    <col min="2814" max="2825" width="11.5703125" style="715" customWidth="1"/>
    <col min="2826" max="3068" width="9.140625" style="715"/>
    <col min="3069" max="3069" width="17.5703125" style="715" customWidth="1"/>
    <col min="3070" max="3081" width="11.5703125" style="715" customWidth="1"/>
    <col min="3082" max="3324" width="9.140625" style="715"/>
    <col min="3325" max="3325" width="17.5703125" style="715" customWidth="1"/>
    <col min="3326" max="3337" width="11.5703125" style="715" customWidth="1"/>
    <col min="3338" max="3580" width="9.140625" style="715"/>
    <col min="3581" max="3581" width="17.5703125" style="715" customWidth="1"/>
    <col min="3582" max="3593" width="11.5703125" style="715" customWidth="1"/>
    <col min="3594" max="3836" width="9.140625" style="715"/>
    <col min="3837" max="3837" width="17.5703125" style="715" customWidth="1"/>
    <col min="3838" max="3849" width="11.5703125" style="715" customWidth="1"/>
    <col min="3850" max="4092" width="9.140625" style="715"/>
    <col min="4093" max="4093" width="17.5703125" style="715" customWidth="1"/>
    <col min="4094" max="4105" width="11.5703125" style="715" customWidth="1"/>
    <col min="4106" max="4348" width="9.140625" style="715"/>
    <col min="4349" max="4349" width="17.5703125" style="715" customWidth="1"/>
    <col min="4350" max="4361" width="11.5703125" style="715" customWidth="1"/>
    <col min="4362" max="4604" width="9.140625" style="715"/>
    <col min="4605" max="4605" width="17.5703125" style="715" customWidth="1"/>
    <col min="4606" max="4617" width="11.5703125" style="715" customWidth="1"/>
    <col min="4618" max="4860" width="9.140625" style="715"/>
    <col min="4861" max="4861" width="17.5703125" style="715" customWidth="1"/>
    <col min="4862" max="4873" width="11.5703125" style="715" customWidth="1"/>
    <col min="4874" max="5116" width="9.140625" style="715"/>
    <col min="5117" max="5117" width="17.5703125" style="715" customWidth="1"/>
    <col min="5118" max="5129" width="11.5703125" style="715" customWidth="1"/>
    <col min="5130" max="5372" width="9.140625" style="715"/>
    <col min="5373" max="5373" width="17.5703125" style="715" customWidth="1"/>
    <col min="5374" max="5385" width="11.5703125" style="715" customWidth="1"/>
    <col min="5386" max="5628" width="9.140625" style="715"/>
    <col min="5629" max="5629" width="17.5703125" style="715" customWidth="1"/>
    <col min="5630" max="5641" width="11.5703125" style="715" customWidth="1"/>
    <col min="5642" max="5884" width="9.140625" style="715"/>
    <col min="5885" max="5885" width="17.5703125" style="715" customWidth="1"/>
    <col min="5886" max="5897" width="11.5703125" style="715" customWidth="1"/>
    <col min="5898" max="6140" width="9.140625" style="715"/>
    <col min="6141" max="6141" width="17.5703125" style="715" customWidth="1"/>
    <col min="6142" max="6153" width="11.5703125" style="715" customWidth="1"/>
    <col min="6154" max="6396" width="9.140625" style="715"/>
    <col min="6397" max="6397" width="17.5703125" style="715" customWidth="1"/>
    <col min="6398" max="6409" width="11.5703125" style="715" customWidth="1"/>
    <col min="6410" max="6652" width="9.140625" style="715"/>
    <col min="6653" max="6653" width="17.5703125" style="715" customWidth="1"/>
    <col min="6654" max="6665" width="11.5703125" style="715" customWidth="1"/>
    <col min="6666" max="6908" width="9.140625" style="715"/>
    <col min="6909" max="6909" width="17.5703125" style="715" customWidth="1"/>
    <col min="6910" max="6921" width="11.5703125" style="715" customWidth="1"/>
    <col min="6922" max="7164" width="9.140625" style="715"/>
    <col min="7165" max="7165" width="17.5703125" style="715" customWidth="1"/>
    <col min="7166" max="7177" width="11.5703125" style="715" customWidth="1"/>
    <col min="7178" max="7420" width="9.140625" style="715"/>
    <col min="7421" max="7421" width="17.5703125" style="715" customWidth="1"/>
    <col min="7422" max="7433" width="11.5703125" style="715" customWidth="1"/>
    <col min="7434" max="7676" width="9.140625" style="715"/>
    <col min="7677" max="7677" width="17.5703125" style="715" customWidth="1"/>
    <col min="7678" max="7689" width="11.5703125" style="715" customWidth="1"/>
    <col min="7690" max="7932" width="9.140625" style="715"/>
    <col min="7933" max="7933" width="17.5703125" style="715" customWidth="1"/>
    <col min="7934" max="7945" width="11.5703125" style="715" customWidth="1"/>
    <col min="7946" max="8188" width="9.140625" style="715"/>
    <col min="8189" max="8189" width="17.5703125" style="715" customWidth="1"/>
    <col min="8190" max="8201" width="11.5703125" style="715" customWidth="1"/>
    <col min="8202" max="8444" width="9.140625" style="715"/>
    <col min="8445" max="8445" width="17.5703125" style="715" customWidth="1"/>
    <col min="8446" max="8457" width="11.5703125" style="715" customWidth="1"/>
    <col min="8458" max="8700" width="9.140625" style="715"/>
    <col min="8701" max="8701" width="17.5703125" style="715" customWidth="1"/>
    <col min="8702" max="8713" width="11.5703125" style="715" customWidth="1"/>
    <col min="8714" max="8956" width="9.140625" style="715"/>
    <col min="8957" max="8957" width="17.5703125" style="715" customWidth="1"/>
    <col min="8958" max="8969" width="11.5703125" style="715" customWidth="1"/>
    <col min="8970" max="9212" width="9.140625" style="715"/>
    <col min="9213" max="9213" width="17.5703125" style="715" customWidth="1"/>
    <col min="9214" max="9225" width="11.5703125" style="715" customWidth="1"/>
    <col min="9226" max="9468" width="9.140625" style="715"/>
    <col min="9469" max="9469" width="17.5703125" style="715" customWidth="1"/>
    <col min="9470" max="9481" width="11.5703125" style="715" customWidth="1"/>
    <col min="9482" max="9724" width="9.140625" style="715"/>
    <col min="9725" max="9725" width="17.5703125" style="715" customWidth="1"/>
    <col min="9726" max="9737" width="11.5703125" style="715" customWidth="1"/>
    <col min="9738" max="9980" width="9.140625" style="715"/>
    <col min="9981" max="9981" width="17.5703125" style="715" customWidth="1"/>
    <col min="9982" max="9993" width="11.5703125" style="715" customWidth="1"/>
    <col min="9994" max="10236" width="9.140625" style="715"/>
    <col min="10237" max="10237" width="17.5703125" style="715" customWidth="1"/>
    <col min="10238" max="10249" width="11.5703125" style="715" customWidth="1"/>
    <col min="10250" max="10492" width="9.140625" style="715"/>
    <col min="10493" max="10493" width="17.5703125" style="715" customWidth="1"/>
    <col min="10494" max="10505" width="11.5703125" style="715" customWidth="1"/>
    <col min="10506" max="10748" width="9.140625" style="715"/>
    <col min="10749" max="10749" width="17.5703125" style="715" customWidth="1"/>
    <col min="10750" max="10761" width="11.5703125" style="715" customWidth="1"/>
    <col min="10762" max="11004" width="9.140625" style="715"/>
    <col min="11005" max="11005" width="17.5703125" style="715" customWidth="1"/>
    <col min="11006" max="11017" width="11.5703125" style="715" customWidth="1"/>
    <col min="11018" max="11260" width="9.140625" style="715"/>
    <col min="11261" max="11261" width="17.5703125" style="715" customWidth="1"/>
    <col min="11262" max="11273" width="11.5703125" style="715" customWidth="1"/>
    <col min="11274" max="11516" width="9.140625" style="715"/>
    <col min="11517" max="11517" width="17.5703125" style="715" customWidth="1"/>
    <col min="11518" max="11529" width="11.5703125" style="715" customWidth="1"/>
    <col min="11530" max="11772" width="9.140625" style="715"/>
    <col min="11773" max="11773" width="17.5703125" style="715" customWidth="1"/>
    <col min="11774" max="11785" width="11.5703125" style="715" customWidth="1"/>
    <col min="11786" max="12028" width="9.140625" style="715"/>
    <col min="12029" max="12029" width="17.5703125" style="715" customWidth="1"/>
    <col min="12030" max="12041" width="11.5703125" style="715" customWidth="1"/>
    <col min="12042" max="12284" width="9.140625" style="715"/>
    <col min="12285" max="12285" width="17.5703125" style="715" customWidth="1"/>
    <col min="12286" max="12297" width="11.5703125" style="715" customWidth="1"/>
    <col min="12298" max="12540" width="9.140625" style="715"/>
    <col min="12541" max="12541" width="17.5703125" style="715" customWidth="1"/>
    <col min="12542" max="12553" width="11.5703125" style="715" customWidth="1"/>
    <col min="12554" max="12796" width="9.140625" style="715"/>
    <col min="12797" max="12797" width="17.5703125" style="715" customWidth="1"/>
    <col min="12798" max="12809" width="11.5703125" style="715" customWidth="1"/>
    <col min="12810" max="13052" width="9.140625" style="715"/>
    <col min="13053" max="13053" width="17.5703125" style="715" customWidth="1"/>
    <col min="13054" max="13065" width="11.5703125" style="715" customWidth="1"/>
    <col min="13066" max="13308" width="9.140625" style="715"/>
    <col min="13309" max="13309" width="17.5703125" style="715" customWidth="1"/>
    <col min="13310" max="13321" width="11.5703125" style="715" customWidth="1"/>
    <col min="13322" max="13564" width="9.140625" style="715"/>
    <col min="13565" max="13565" width="17.5703125" style="715" customWidth="1"/>
    <col min="13566" max="13577" width="11.5703125" style="715" customWidth="1"/>
    <col min="13578" max="13820" width="9.140625" style="715"/>
    <col min="13821" max="13821" width="17.5703125" style="715" customWidth="1"/>
    <col min="13822" max="13833" width="11.5703125" style="715" customWidth="1"/>
    <col min="13834" max="14076" width="9.140625" style="715"/>
    <col min="14077" max="14077" width="17.5703125" style="715" customWidth="1"/>
    <col min="14078" max="14089" width="11.5703125" style="715" customWidth="1"/>
    <col min="14090" max="14332" width="9.140625" style="715"/>
    <col min="14333" max="14333" width="17.5703125" style="715" customWidth="1"/>
    <col min="14334" max="14345" width="11.5703125" style="715" customWidth="1"/>
    <col min="14346" max="14588" width="9.140625" style="715"/>
    <col min="14589" max="14589" width="17.5703125" style="715" customWidth="1"/>
    <col min="14590" max="14601" width="11.5703125" style="715" customWidth="1"/>
    <col min="14602" max="14844" width="9.140625" style="715"/>
    <col min="14845" max="14845" width="17.5703125" style="715" customWidth="1"/>
    <col min="14846" max="14857" width="11.5703125" style="715" customWidth="1"/>
    <col min="14858" max="15100" width="9.140625" style="715"/>
    <col min="15101" max="15101" width="17.5703125" style="715" customWidth="1"/>
    <col min="15102" max="15113" width="11.5703125" style="715" customWidth="1"/>
    <col min="15114" max="15356" width="9.140625" style="715"/>
    <col min="15357" max="15357" width="17.5703125" style="715" customWidth="1"/>
    <col min="15358" max="15369" width="11.5703125" style="715" customWidth="1"/>
    <col min="15370" max="15612" width="9.140625" style="715"/>
    <col min="15613" max="15613" width="17.5703125" style="715" customWidth="1"/>
    <col min="15614" max="15625" width="11.5703125" style="715" customWidth="1"/>
    <col min="15626" max="15868" width="9.140625" style="715"/>
    <col min="15869" max="15869" width="17.5703125" style="715" customWidth="1"/>
    <col min="15870" max="15881" width="11.5703125" style="715" customWidth="1"/>
    <col min="15882" max="16124" width="9.140625" style="715"/>
    <col min="16125" max="16125" width="17.5703125" style="715" customWidth="1"/>
    <col min="16126" max="16137" width="11.5703125" style="715" customWidth="1"/>
    <col min="16138" max="16384" width="9.140625" style="715"/>
  </cols>
  <sheetData>
    <row r="1" spans="1:24" ht="27" customHeight="1">
      <c r="A1" s="1177" t="s">
        <v>1056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  <c r="L1" s="1177"/>
      <c r="M1" s="1177"/>
      <c r="N1" s="1177"/>
      <c r="O1" s="823"/>
      <c r="P1" s="823"/>
      <c r="Q1" s="823"/>
      <c r="R1" s="823"/>
      <c r="S1" s="823"/>
      <c r="T1" s="823"/>
      <c r="U1" s="823"/>
      <c r="V1" s="823"/>
      <c r="W1" s="823"/>
      <c r="X1" s="823"/>
    </row>
    <row r="2" spans="1:24" ht="37.5" customHeight="1">
      <c r="A2" s="1159" t="s">
        <v>1057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  <c r="L2" s="1159"/>
      <c r="M2" s="1159"/>
      <c r="N2" s="1159"/>
      <c r="O2" s="823"/>
      <c r="P2" s="823"/>
      <c r="Q2" s="823"/>
      <c r="R2" s="823"/>
      <c r="S2" s="823"/>
      <c r="T2" s="823"/>
      <c r="U2" s="823"/>
      <c r="V2" s="823"/>
      <c r="W2" s="823"/>
      <c r="X2" s="823"/>
    </row>
    <row r="3" spans="1:24" ht="28.5" customHeight="1" thickBot="1">
      <c r="A3" s="824" t="s">
        <v>1199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 t="s">
        <v>1200</v>
      </c>
      <c r="O3" s="823"/>
      <c r="P3" s="823"/>
      <c r="Q3" s="823"/>
      <c r="R3" s="823"/>
      <c r="S3" s="823"/>
      <c r="T3" s="823"/>
      <c r="U3" s="823"/>
      <c r="V3" s="823"/>
      <c r="W3" s="823"/>
      <c r="X3" s="823"/>
    </row>
    <row r="4" spans="1:24" s="751" customFormat="1" ht="24.75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24" s="751" customFormat="1" ht="24.7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24" s="751" customFormat="1" ht="24.7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24" s="751" customFormat="1" ht="24.75" customHeight="1" thickBot="1">
      <c r="A7" s="1146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6"/>
    </row>
    <row r="8" spans="1:24" ht="25.5" customHeight="1">
      <c r="A8" s="825" t="s">
        <v>80</v>
      </c>
      <c r="B8" s="826">
        <v>0</v>
      </c>
      <c r="C8" s="826">
        <v>1</v>
      </c>
      <c r="D8" s="826">
        <v>1</v>
      </c>
      <c r="E8" s="826">
        <v>61</v>
      </c>
      <c r="F8" s="826">
        <v>33</v>
      </c>
      <c r="G8" s="826">
        <v>94</v>
      </c>
      <c r="H8" s="826">
        <v>14</v>
      </c>
      <c r="I8" s="826">
        <v>3</v>
      </c>
      <c r="J8" s="826">
        <v>17</v>
      </c>
      <c r="K8" s="826">
        <f>SUM(B8,E8,H8)</f>
        <v>75</v>
      </c>
      <c r="L8" s="826">
        <f>SUM(C8,F8,I8)</f>
        <v>37</v>
      </c>
      <c r="M8" s="826">
        <f>SUM(K8:L8)</f>
        <v>112</v>
      </c>
      <c r="N8" s="827" t="s">
        <v>173</v>
      </c>
    </row>
    <row r="9" spans="1:24" ht="25.5" customHeight="1" thickBot="1">
      <c r="A9" s="828" t="s">
        <v>64</v>
      </c>
      <c r="B9" s="710">
        <v>0</v>
      </c>
      <c r="C9" s="710">
        <v>0</v>
      </c>
      <c r="D9" s="710">
        <v>0</v>
      </c>
      <c r="E9" s="710">
        <v>29</v>
      </c>
      <c r="F9" s="710">
        <v>7</v>
      </c>
      <c r="G9" s="710">
        <v>36</v>
      </c>
      <c r="H9" s="710">
        <v>0</v>
      </c>
      <c r="I9" s="710">
        <v>0</v>
      </c>
      <c r="J9" s="710">
        <v>0</v>
      </c>
      <c r="K9" s="710">
        <f>SUM(B9,E9,H9)</f>
        <v>29</v>
      </c>
      <c r="L9" s="710">
        <f>SUM(C9,F9,I9)</f>
        <v>7</v>
      </c>
      <c r="M9" s="710">
        <f>SUM(K9:L9)</f>
        <v>36</v>
      </c>
      <c r="N9" s="689" t="s">
        <v>160</v>
      </c>
    </row>
    <row r="10" spans="1:24" ht="25.5" customHeight="1" thickBot="1">
      <c r="A10" s="829" t="s">
        <v>1058</v>
      </c>
      <c r="B10" s="713">
        <f>SUM(B8:B9)</f>
        <v>0</v>
      </c>
      <c r="C10" s="713">
        <f t="shared" ref="C10:M10" si="0">SUM(C8:C9)</f>
        <v>1</v>
      </c>
      <c r="D10" s="713">
        <f t="shared" si="0"/>
        <v>1</v>
      </c>
      <c r="E10" s="713">
        <f t="shared" si="0"/>
        <v>90</v>
      </c>
      <c r="F10" s="713">
        <f t="shared" si="0"/>
        <v>40</v>
      </c>
      <c r="G10" s="713">
        <f t="shared" si="0"/>
        <v>130</v>
      </c>
      <c r="H10" s="713">
        <f t="shared" si="0"/>
        <v>14</v>
      </c>
      <c r="I10" s="713">
        <f t="shared" si="0"/>
        <v>3</v>
      </c>
      <c r="J10" s="713">
        <f t="shared" si="0"/>
        <v>17</v>
      </c>
      <c r="K10" s="713">
        <f t="shared" si="0"/>
        <v>104</v>
      </c>
      <c r="L10" s="713">
        <f t="shared" si="0"/>
        <v>44</v>
      </c>
      <c r="M10" s="713">
        <f t="shared" si="0"/>
        <v>148</v>
      </c>
      <c r="N10" s="830" t="s">
        <v>1059</v>
      </c>
    </row>
    <row r="11" spans="1:24" ht="13.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0"/>
  <sheetViews>
    <sheetView rightToLeft="1" view="pageBreakPreview" zoomScale="80" zoomScaleNormal="99" zoomScaleSheetLayoutView="80" workbookViewId="0">
      <selection activeCell="P4" sqref="P4"/>
    </sheetView>
  </sheetViews>
  <sheetFormatPr defaultRowHeight="12.75"/>
  <cols>
    <col min="1" max="1" width="20.85546875" style="831" customWidth="1"/>
    <col min="2" max="2" width="7.42578125" style="831" customWidth="1"/>
    <col min="3" max="13" width="9.7109375" style="831" customWidth="1"/>
    <col min="14" max="14" width="35.28515625" style="831" customWidth="1"/>
    <col min="15" max="253" width="9.140625" style="831"/>
    <col min="254" max="254" width="24.42578125" style="831" customWidth="1"/>
    <col min="255" max="509" width="9.140625" style="831"/>
    <col min="510" max="510" width="24.42578125" style="831" customWidth="1"/>
    <col min="511" max="765" width="9.140625" style="831"/>
    <col min="766" max="766" width="24.42578125" style="831" customWidth="1"/>
    <col min="767" max="1021" width="9.140625" style="831"/>
    <col min="1022" max="1022" width="24.42578125" style="831" customWidth="1"/>
    <col min="1023" max="1277" width="9.140625" style="831"/>
    <col min="1278" max="1278" width="24.42578125" style="831" customWidth="1"/>
    <col min="1279" max="1533" width="9.140625" style="831"/>
    <col min="1534" max="1534" width="24.42578125" style="831" customWidth="1"/>
    <col min="1535" max="1789" width="9.140625" style="831"/>
    <col min="1790" max="1790" width="24.42578125" style="831" customWidth="1"/>
    <col min="1791" max="2045" width="9.140625" style="831"/>
    <col min="2046" max="2046" width="24.42578125" style="831" customWidth="1"/>
    <col min="2047" max="2301" width="9.140625" style="831"/>
    <col min="2302" max="2302" width="24.42578125" style="831" customWidth="1"/>
    <col min="2303" max="2557" width="9.140625" style="831"/>
    <col min="2558" max="2558" width="24.42578125" style="831" customWidth="1"/>
    <col min="2559" max="2813" width="9.140625" style="831"/>
    <col min="2814" max="2814" width="24.42578125" style="831" customWidth="1"/>
    <col min="2815" max="3069" width="9.140625" style="831"/>
    <col min="3070" max="3070" width="24.42578125" style="831" customWidth="1"/>
    <col min="3071" max="3325" width="9.140625" style="831"/>
    <col min="3326" max="3326" width="24.42578125" style="831" customWidth="1"/>
    <col min="3327" max="3581" width="9.140625" style="831"/>
    <col min="3582" max="3582" width="24.42578125" style="831" customWidth="1"/>
    <col min="3583" max="3837" width="9.140625" style="831"/>
    <col min="3838" max="3838" width="24.42578125" style="831" customWidth="1"/>
    <col min="3839" max="4093" width="9.140625" style="831"/>
    <col min="4094" max="4094" width="24.42578125" style="831" customWidth="1"/>
    <col min="4095" max="4349" width="9.140625" style="831"/>
    <col min="4350" max="4350" width="24.42578125" style="831" customWidth="1"/>
    <col min="4351" max="4605" width="9.140625" style="831"/>
    <col min="4606" max="4606" width="24.42578125" style="831" customWidth="1"/>
    <col min="4607" max="4861" width="9.140625" style="831"/>
    <col min="4862" max="4862" width="24.42578125" style="831" customWidth="1"/>
    <col min="4863" max="5117" width="9.140625" style="831"/>
    <col min="5118" max="5118" width="24.42578125" style="831" customWidth="1"/>
    <col min="5119" max="5373" width="9.140625" style="831"/>
    <col min="5374" max="5374" width="24.42578125" style="831" customWidth="1"/>
    <col min="5375" max="5629" width="9.140625" style="831"/>
    <col min="5630" max="5630" width="24.42578125" style="831" customWidth="1"/>
    <col min="5631" max="5885" width="9.140625" style="831"/>
    <col min="5886" max="5886" width="24.42578125" style="831" customWidth="1"/>
    <col min="5887" max="6141" width="9.140625" style="831"/>
    <col min="6142" max="6142" width="24.42578125" style="831" customWidth="1"/>
    <col min="6143" max="6397" width="9.140625" style="831"/>
    <col min="6398" max="6398" width="24.42578125" style="831" customWidth="1"/>
    <col min="6399" max="6653" width="9.140625" style="831"/>
    <col min="6654" max="6654" width="24.42578125" style="831" customWidth="1"/>
    <col min="6655" max="6909" width="9.140625" style="831"/>
    <col min="6910" max="6910" width="24.42578125" style="831" customWidth="1"/>
    <col min="6911" max="7165" width="9.140625" style="831"/>
    <col min="7166" max="7166" width="24.42578125" style="831" customWidth="1"/>
    <col min="7167" max="7421" width="9.140625" style="831"/>
    <col min="7422" max="7422" width="24.42578125" style="831" customWidth="1"/>
    <col min="7423" max="7677" width="9.140625" style="831"/>
    <col min="7678" max="7678" width="24.42578125" style="831" customWidth="1"/>
    <col min="7679" max="7933" width="9.140625" style="831"/>
    <col min="7934" max="7934" width="24.42578125" style="831" customWidth="1"/>
    <col min="7935" max="8189" width="9.140625" style="831"/>
    <col min="8190" max="8190" width="24.42578125" style="831" customWidth="1"/>
    <col min="8191" max="8445" width="9.140625" style="831"/>
    <col min="8446" max="8446" width="24.42578125" style="831" customWidth="1"/>
    <col min="8447" max="8701" width="9.140625" style="831"/>
    <col min="8702" max="8702" width="24.42578125" style="831" customWidth="1"/>
    <col min="8703" max="8957" width="9.140625" style="831"/>
    <col min="8958" max="8958" width="24.42578125" style="831" customWidth="1"/>
    <col min="8959" max="9213" width="9.140625" style="831"/>
    <col min="9214" max="9214" width="24.42578125" style="831" customWidth="1"/>
    <col min="9215" max="9469" width="9.140625" style="831"/>
    <col min="9470" max="9470" width="24.42578125" style="831" customWidth="1"/>
    <col min="9471" max="9725" width="9.140625" style="831"/>
    <col min="9726" max="9726" width="24.42578125" style="831" customWidth="1"/>
    <col min="9727" max="9981" width="9.140625" style="831"/>
    <col min="9982" max="9982" width="24.42578125" style="831" customWidth="1"/>
    <col min="9983" max="10237" width="9.140625" style="831"/>
    <col min="10238" max="10238" width="24.42578125" style="831" customWidth="1"/>
    <col min="10239" max="10493" width="9.140625" style="831"/>
    <col min="10494" max="10494" width="24.42578125" style="831" customWidth="1"/>
    <col min="10495" max="10749" width="9.140625" style="831"/>
    <col min="10750" max="10750" width="24.42578125" style="831" customWidth="1"/>
    <col min="10751" max="11005" width="9.140625" style="831"/>
    <col min="11006" max="11006" width="24.42578125" style="831" customWidth="1"/>
    <col min="11007" max="11261" width="9.140625" style="831"/>
    <col min="11262" max="11262" width="24.42578125" style="831" customWidth="1"/>
    <col min="11263" max="11517" width="9.140625" style="831"/>
    <col min="11518" max="11518" width="24.42578125" style="831" customWidth="1"/>
    <col min="11519" max="11773" width="9.140625" style="831"/>
    <col min="11774" max="11774" width="24.42578125" style="831" customWidth="1"/>
    <col min="11775" max="12029" width="9.140625" style="831"/>
    <col min="12030" max="12030" width="24.42578125" style="831" customWidth="1"/>
    <col min="12031" max="12285" width="9.140625" style="831"/>
    <col min="12286" max="12286" width="24.42578125" style="831" customWidth="1"/>
    <col min="12287" max="12541" width="9.140625" style="831"/>
    <col min="12542" max="12542" width="24.42578125" style="831" customWidth="1"/>
    <col min="12543" max="12797" width="9.140625" style="831"/>
    <col min="12798" max="12798" width="24.42578125" style="831" customWidth="1"/>
    <col min="12799" max="13053" width="9.140625" style="831"/>
    <col min="13054" max="13054" width="24.42578125" style="831" customWidth="1"/>
    <col min="13055" max="13309" width="9.140625" style="831"/>
    <col min="13310" max="13310" width="24.42578125" style="831" customWidth="1"/>
    <col min="13311" max="13565" width="9.140625" style="831"/>
    <col min="13566" max="13566" width="24.42578125" style="831" customWidth="1"/>
    <col min="13567" max="13821" width="9.140625" style="831"/>
    <col min="13822" max="13822" width="24.42578125" style="831" customWidth="1"/>
    <col min="13823" max="14077" width="9.140625" style="831"/>
    <col min="14078" max="14078" width="24.42578125" style="831" customWidth="1"/>
    <col min="14079" max="14333" width="9.140625" style="831"/>
    <col min="14334" max="14334" width="24.42578125" style="831" customWidth="1"/>
    <col min="14335" max="14589" width="9.140625" style="831"/>
    <col min="14590" max="14590" width="24.42578125" style="831" customWidth="1"/>
    <col min="14591" max="14845" width="9.140625" style="831"/>
    <col min="14846" max="14846" width="24.42578125" style="831" customWidth="1"/>
    <col min="14847" max="15101" width="9.140625" style="831"/>
    <col min="15102" max="15102" width="24.42578125" style="831" customWidth="1"/>
    <col min="15103" max="15357" width="9.140625" style="831"/>
    <col min="15358" max="15358" width="24.42578125" style="831" customWidth="1"/>
    <col min="15359" max="15613" width="9.140625" style="831"/>
    <col min="15614" max="15614" width="24.42578125" style="831" customWidth="1"/>
    <col min="15615" max="15869" width="9.140625" style="831"/>
    <col min="15870" max="15870" width="24.42578125" style="831" customWidth="1"/>
    <col min="15871" max="16125" width="9.140625" style="831"/>
    <col min="16126" max="16126" width="24.42578125" style="831" customWidth="1"/>
    <col min="16127" max="16384" width="9.140625" style="831"/>
  </cols>
  <sheetData>
    <row r="1" spans="1:14" ht="29.25" customHeight="1">
      <c r="A1" s="1178" t="s">
        <v>1060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</row>
    <row r="2" spans="1:14" ht="42.75" customHeight="1">
      <c r="A2" s="1179" t="s">
        <v>1061</v>
      </c>
      <c r="B2" s="1179"/>
      <c r="C2" s="1179"/>
      <c r="D2" s="1179"/>
      <c r="E2" s="1179"/>
      <c r="F2" s="1179"/>
      <c r="G2" s="1179"/>
      <c r="H2" s="1179"/>
      <c r="I2" s="1179"/>
      <c r="J2" s="1179"/>
      <c r="K2" s="1179"/>
      <c r="L2" s="1179"/>
      <c r="M2" s="1179"/>
      <c r="N2" s="1179"/>
    </row>
    <row r="3" spans="1:14" s="696" customFormat="1" ht="29.25" customHeight="1" thickBot="1">
      <c r="A3" s="824" t="s">
        <v>1201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24" t="s">
        <v>1202</v>
      </c>
    </row>
    <row r="4" spans="1:14" s="696" customFormat="1" ht="29.25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696" customFormat="1" ht="29.25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696" customFormat="1" ht="29.25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4" s="834" customFormat="1" ht="29.25" customHeight="1" thickBot="1">
      <c r="A7" s="1169"/>
      <c r="B7" s="833" t="s">
        <v>999</v>
      </c>
      <c r="C7" s="833" t="s">
        <v>239</v>
      </c>
      <c r="D7" s="833" t="s">
        <v>240</v>
      </c>
      <c r="E7" s="833" t="s">
        <v>999</v>
      </c>
      <c r="F7" s="833" t="s">
        <v>239</v>
      </c>
      <c r="G7" s="833" t="s">
        <v>240</v>
      </c>
      <c r="H7" s="833" t="s">
        <v>999</v>
      </c>
      <c r="I7" s="833" t="s">
        <v>239</v>
      </c>
      <c r="J7" s="833" t="s">
        <v>240</v>
      </c>
      <c r="K7" s="833" t="s">
        <v>999</v>
      </c>
      <c r="L7" s="833" t="s">
        <v>239</v>
      </c>
      <c r="M7" s="833" t="s">
        <v>240</v>
      </c>
      <c r="N7" s="1169"/>
    </row>
    <row r="8" spans="1:14" s="696" customFormat="1" ht="21.75" customHeight="1">
      <c r="A8" s="835" t="s">
        <v>16</v>
      </c>
      <c r="B8" s="682">
        <v>0</v>
      </c>
      <c r="C8" s="682">
        <v>10</v>
      </c>
      <c r="D8" s="682">
        <v>10</v>
      </c>
      <c r="E8" s="682">
        <v>3</v>
      </c>
      <c r="F8" s="682">
        <v>3</v>
      </c>
      <c r="G8" s="682">
        <v>6</v>
      </c>
      <c r="H8" s="682">
        <v>6</v>
      </c>
      <c r="I8" s="682">
        <v>2</v>
      </c>
      <c r="J8" s="682">
        <v>8</v>
      </c>
      <c r="K8" s="836">
        <f>SUM(B8,E8,H8)</f>
        <v>9</v>
      </c>
      <c r="L8" s="836">
        <f t="shared" ref="L8:M17" si="0">SUM(C8,F8,I8)</f>
        <v>15</v>
      </c>
      <c r="M8" s="836">
        <f t="shared" si="0"/>
        <v>24</v>
      </c>
      <c r="N8" s="837" t="s">
        <v>1062</v>
      </c>
    </row>
    <row r="9" spans="1:14" s="696" customFormat="1" ht="21.75" customHeight="1">
      <c r="A9" s="838" t="s">
        <v>21</v>
      </c>
      <c r="B9" s="682">
        <v>0</v>
      </c>
      <c r="C9" s="682">
        <v>0</v>
      </c>
      <c r="D9" s="682">
        <v>0</v>
      </c>
      <c r="E9" s="682">
        <v>4</v>
      </c>
      <c r="F9" s="682">
        <v>1</v>
      </c>
      <c r="G9" s="682">
        <v>5</v>
      </c>
      <c r="H9" s="682">
        <v>0</v>
      </c>
      <c r="I9" s="682">
        <v>0</v>
      </c>
      <c r="J9" s="682">
        <v>0</v>
      </c>
      <c r="K9" s="836">
        <f t="shared" ref="K9:K17" si="1">SUM(B9,E9,H9)</f>
        <v>4</v>
      </c>
      <c r="L9" s="836">
        <f t="shared" si="0"/>
        <v>1</v>
      </c>
      <c r="M9" s="836">
        <f t="shared" si="0"/>
        <v>5</v>
      </c>
      <c r="N9" s="785" t="s">
        <v>149</v>
      </c>
    </row>
    <row r="10" spans="1:14" s="696" customFormat="1" ht="21.75" customHeight="1">
      <c r="A10" s="838" t="s">
        <v>287</v>
      </c>
      <c r="B10" s="685">
        <v>0</v>
      </c>
      <c r="C10" s="685">
        <v>0</v>
      </c>
      <c r="D10" s="685">
        <v>0</v>
      </c>
      <c r="E10" s="685">
        <v>0</v>
      </c>
      <c r="F10" s="685">
        <v>5</v>
      </c>
      <c r="G10" s="685">
        <v>5</v>
      </c>
      <c r="H10" s="685">
        <v>0</v>
      </c>
      <c r="I10" s="685">
        <v>0</v>
      </c>
      <c r="J10" s="685">
        <v>0</v>
      </c>
      <c r="K10" s="836">
        <f t="shared" si="1"/>
        <v>0</v>
      </c>
      <c r="L10" s="836">
        <f t="shared" si="0"/>
        <v>5</v>
      </c>
      <c r="M10" s="836">
        <f t="shared" si="0"/>
        <v>5</v>
      </c>
      <c r="N10" s="839" t="s">
        <v>1063</v>
      </c>
    </row>
    <row r="11" spans="1:14" s="696" customFormat="1" ht="21.75" customHeight="1">
      <c r="A11" s="838" t="s">
        <v>23</v>
      </c>
      <c r="B11" s="685">
        <v>0</v>
      </c>
      <c r="C11" s="685">
        <v>0</v>
      </c>
      <c r="D11" s="685">
        <v>0</v>
      </c>
      <c r="E11" s="685">
        <v>8</v>
      </c>
      <c r="F11" s="685">
        <v>5</v>
      </c>
      <c r="G11" s="685">
        <v>13</v>
      </c>
      <c r="H11" s="685">
        <v>0</v>
      </c>
      <c r="I11" s="685">
        <v>0</v>
      </c>
      <c r="J11" s="685">
        <v>0</v>
      </c>
      <c r="K11" s="836">
        <f t="shared" si="1"/>
        <v>8</v>
      </c>
      <c r="L11" s="836">
        <f t="shared" si="0"/>
        <v>5</v>
      </c>
      <c r="M11" s="836">
        <f t="shared" si="0"/>
        <v>13</v>
      </c>
      <c r="N11" s="839" t="s">
        <v>1064</v>
      </c>
    </row>
    <row r="12" spans="1:14" s="696" customFormat="1" ht="21.75" customHeight="1">
      <c r="A12" s="838" t="s">
        <v>67</v>
      </c>
      <c r="B12" s="685">
        <v>0</v>
      </c>
      <c r="C12" s="685">
        <v>0</v>
      </c>
      <c r="D12" s="685">
        <v>0</v>
      </c>
      <c r="E12" s="685">
        <v>3</v>
      </c>
      <c r="F12" s="685">
        <v>4</v>
      </c>
      <c r="G12" s="685">
        <v>7</v>
      </c>
      <c r="H12" s="685">
        <v>0</v>
      </c>
      <c r="I12" s="685">
        <v>0</v>
      </c>
      <c r="J12" s="685">
        <v>0</v>
      </c>
      <c r="K12" s="836">
        <f t="shared" si="1"/>
        <v>3</v>
      </c>
      <c r="L12" s="836">
        <f t="shared" si="0"/>
        <v>4</v>
      </c>
      <c r="M12" s="836">
        <f t="shared" si="0"/>
        <v>7</v>
      </c>
      <c r="N12" s="840" t="s">
        <v>1065</v>
      </c>
    </row>
    <row r="13" spans="1:14" s="696" customFormat="1" ht="21.75" customHeight="1">
      <c r="A13" s="838" t="s">
        <v>24</v>
      </c>
      <c r="B13" s="685">
        <v>6</v>
      </c>
      <c r="C13" s="685">
        <v>0</v>
      </c>
      <c r="D13" s="685">
        <v>6</v>
      </c>
      <c r="E13" s="685">
        <v>15</v>
      </c>
      <c r="F13" s="685">
        <v>11</v>
      </c>
      <c r="G13" s="685">
        <v>26</v>
      </c>
      <c r="H13" s="685">
        <v>1</v>
      </c>
      <c r="I13" s="685">
        <v>1</v>
      </c>
      <c r="J13" s="685">
        <v>2</v>
      </c>
      <c r="K13" s="836">
        <f t="shared" si="1"/>
        <v>22</v>
      </c>
      <c r="L13" s="836">
        <f t="shared" si="0"/>
        <v>12</v>
      </c>
      <c r="M13" s="836">
        <f t="shared" si="0"/>
        <v>34</v>
      </c>
      <c r="N13" s="839" t="s">
        <v>1066</v>
      </c>
    </row>
    <row r="14" spans="1:14" ht="21.75" customHeight="1">
      <c r="A14" s="838" t="s">
        <v>80</v>
      </c>
      <c r="B14" s="685">
        <v>0</v>
      </c>
      <c r="C14" s="685">
        <v>0</v>
      </c>
      <c r="D14" s="685">
        <v>0</v>
      </c>
      <c r="E14" s="685">
        <v>34</v>
      </c>
      <c r="F14" s="685">
        <v>31</v>
      </c>
      <c r="G14" s="685">
        <v>65</v>
      </c>
      <c r="H14" s="685">
        <v>16</v>
      </c>
      <c r="I14" s="685">
        <v>13</v>
      </c>
      <c r="J14" s="685">
        <v>29</v>
      </c>
      <c r="K14" s="836">
        <f t="shared" si="1"/>
        <v>50</v>
      </c>
      <c r="L14" s="836">
        <f t="shared" si="0"/>
        <v>44</v>
      </c>
      <c r="M14" s="836">
        <f t="shared" si="0"/>
        <v>94</v>
      </c>
      <c r="N14" s="839" t="s">
        <v>1067</v>
      </c>
    </row>
    <row r="15" spans="1:14" ht="21.75" customHeight="1">
      <c r="A15" s="838" t="s">
        <v>25</v>
      </c>
      <c r="B15" s="685">
        <v>0</v>
      </c>
      <c r="C15" s="685">
        <v>0</v>
      </c>
      <c r="D15" s="685">
        <v>0</v>
      </c>
      <c r="E15" s="685">
        <v>15</v>
      </c>
      <c r="F15" s="685">
        <v>18</v>
      </c>
      <c r="G15" s="685">
        <v>33</v>
      </c>
      <c r="H15" s="685">
        <v>7</v>
      </c>
      <c r="I15" s="685">
        <v>4</v>
      </c>
      <c r="J15" s="685">
        <v>11</v>
      </c>
      <c r="K15" s="836">
        <f t="shared" si="1"/>
        <v>22</v>
      </c>
      <c r="L15" s="836">
        <f t="shared" si="0"/>
        <v>22</v>
      </c>
      <c r="M15" s="836">
        <f t="shared" si="0"/>
        <v>44</v>
      </c>
      <c r="N15" s="839" t="s">
        <v>1068</v>
      </c>
    </row>
    <row r="16" spans="1:14" ht="21.75" customHeight="1">
      <c r="A16" s="841" t="s">
        <v>277</v>
      </c>
      <c r="B16" s="690">
        <v>0</v>
      </c>
      <c r="C16" s="690">
        <v>0</v>
      </c>
      <c r="D16" s="690">
        <v>0</v>
      </c>
      <c r="E16" s="690">
        <v>13</v>
      </c>
      <c r="F16" s="690">
        <v>0</v>
      </c>
      <c r="G16" s="690">
        <v>13</v>
      </c>
      <c r="H16" s="690">
        <v>15</v>
      </c>
      <c r="I16" s="690">
        <v>2</v>
      </c>
      <c r="J16" s="690">
        <v>17</v>
      </c>
      <c r="K16" s="836">
        <f t="shared" si="1"/>
        <v>28</v>
      </c>
      <c r="L16" s="836">
        <f t="shared" si="0"/>
        <v>2</v>
      </c>
      <c r="M16" s="836">
        <f t="shared" si="0"/>
        <v>30</v>
      </c>
      <c r="N16" s="842" t="s">
        <v>1039</v>
      </c>
    </row>
    <row r="17" spans="1:14" ht="21.75" customHeight="1" thickBot="1">
      <c r="A17" s="841" t="s">
        <v>28</v>
      </c>
      <c r="B17" s="690">
        <v>0</v>
      </c>
      <c r="C17" s="690">
        <v>0</v>
      </c>
      <c r="D17" s="690">
        <v>0</v>
      </c>
      <c r="E17" s="690">
        <v>5</v>
      </c>
      <c r="F17" s="690">
        <v>8</v>
      </c>
      <c r="G17" s="690">
        <v>13</v>
      </c>
      <c r="H17" s="690">
        <v>0</v>
      </c>
      <c r="I17" s="690">
        <v>0</v>
      </c>
      <c r="J17" s="690">
        <v>0</v>
      </c>
      <c r="K17" s="836">
        <f t="shared" si="1"/>
        <v>5</v>
      </c>
      <c r="L17" s="836">
        <f t="shared" si="0"/>
        <v>8</v>
      </c>
      <c r="M17" s="836">
        <f t="shared" si="0"/>
        <v>13</v>
      </c>
      <c r="N17" s="843" t="s">
        <v>157</v>
      </c>
    </row>
    <row r="18" spans="1:14" ht="21.75" customHeight="1" thickBot="1">
      <c r="A18" s="692" t="s">
        <v>580</v>
      </c>
      <c r="B18" s="844">
        <f>SUM(B8:B17)</f>
        <v>6</v>
      </c>
      <c r="C18" s="844">
        <f t="shared" ref="C18:J18" si="2">SUM(C8:C17)</f>
        <v>10</v>
      </c>
      <c r="D18" s="844">
        <f t="shared" si="2"/>
        <v>16</v>
      </c>
      <c r="E18" s="844">
        <f t="shared" si="2"/>
        <v>100</v>
      </c>
      <c r="F18" s="844">
        <f t="shared" si="2"/>
        <v>86</v>
      </c>
      <c r="G18" s="844">
        <f t="shared" si="2"/>
        <v>186</v>
      </c>
      <c r="H18" s="844">
        <f t="shared" si="2"/>
        <v>45</v>
      </c>
      <c r="I18" s="844">
        <f t="shared" si="2"/>
        <v>22</v>
      </c>
      <c r="J18" s="844">
        <f t="shared" si="2"/>
        <v>67</v>
      </c>
      <c r="K18" s="844">
        <f>SUM(K8:K17)</f>
        <v>151</v>
      </c>
      <c r="L18" s="844">
        <f>SUM(L8:L17)</f>
        <v>118</v>
      </c>
      <c r="M18" s="844">
        <f>SUM(M8:M17)</f>
        <v>269</v>
      </c>
      <c r="N18" s="845" t="s">
        <v>128</v>
      </c>
    </row>
    <row r="19" spans="1:14" ht="21.75" customHeight="1" thickTop="1"/>
    <row r="20" spans="1:14" ht="23.25" customHeight="1"/>
    <row r="21" spans="1:14" ht="23.25" customHeight="1"/>
    <row r="22" spans="1:14" ht="23.25" customHeight="1"/>
    <row r="23" spans="1:14" ht="23.25" customHeight="1"/>
    <row r="24" spans="1:14" ht="23.25" customHeight="1"/>
    <row r="25" spans="1:14" ht="23.25" customHeight="1"/>
    <row r="26" spans="1:14" ht="23.25" customHeight="1"/>
    <row r="27" spans="1:14" ht="23.25" customHeight="1"/>
    <row r="28" spans="1:14" ht="23.25" customHeight="1"/>
    <row r="29" spans="1:14" ht="23.25" customHeight="1"/>
    <row r="30" spans="1:14" ht="33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7"/>
  <sheetViews>
    <sheetView rightToLeft="1" view="pageBreakPreview" zoomScale="80" zoomScaleNormal="93" zoomScaleSheetLayoutView="80" workbookViewId="0">
      <selection activeCell="R9" sqref="R9"/>
    </sheetView>
  </sheetViews>
  <sheetFormatPr defaultRowHeight="12.75"/>
  <cols>
    <col min="1" max="1" width="25.140625" style="793" customWidth="1"/>
    <col min="2" max="13" width="8.28515625" style="793" customWidth="1"/>
    <col min="14" max="14" width="43.85546875" style="793" customWidth="1"/>
    <col min="15" max="254" width="9.140625" style="793"/>
    <col min="255" max="255" width="28.28515625" style="793" customWidth="1"/>
    <col min="256" max="267" width="10" style="793" customWidth="1"/>
    <col min="268" max="510" width="9.140625" style="793"/>
    <col min="511" max="511" width="28.28515625" style="793" customWidth="1"/>
    <col min="512" max="523" width="10" style="793" customWidth="1"/>
    <col min="524" max="766" width="9.140625" style="793"/>
    <col min="767" max="767" width="28.28515625" style="793" customWidth="1"/>
    <col min="768" max="779" width="10" style="793" customWidth="1"/>
    <col min="780" max="1022" width="9.140625" style="793"/>
    <col min="1023" max="1023" width="28.28515625" style="793" customWidth="1"/>
    <col min="1024" max="1035" width="10" style="793" customWidth="1"/>
    <col min="1036" max="1278" width="9.140625" style="793"/>
    <col min="1279" max="1279" width="28.28515625" style="793" customWidth="1"/>
    <col min="1280" max="1291" width="10" style="793" customWidth="1"/>
    <col min="1292" max="1534" width="9.140625" style="793"/>
    <col min="1535" max="1535" width="28.28515625" style="793" customWidth="1"/>
    <col min="1536" max="1547" width="10" style="793" customWidth="1"/>
    <col min="1548" max="1790" width="9.140625" style="793"/>
    <col min="1791" max="1791" width="28.28515625" style="793" customWidth="1"/>
    <col min="1792" max="1803" width="10" style="793" customWidth="1"/>
    <col min="1804" max="2046" width="9.140625" style="793"/>
    <col min="2047" max="2047" width="28.28515625" style="793" customWidth="1"/>
    <col min="2048" max="2059" width="10" style="793" customWidth="1"/>
    <col min="2060" max="2302" width="9.140625" style="793"/>
    <col min="2303" max="2303" width="28.28515625" style="793" customWidth="1"/>
    <col min="2304" max="2315" width="10" style="793" customWidth="1"/>
    <col min="2316" max="2558" width="9.140625" style="793"/>
    <col min="2559" max="2559" width="28.28515625" style="793" customWidth="1"/>
    <col min="2560" max="2571" width="10" style="793" customWidth="1"/>
    <col min="2572" max="2814" width="9.140625" style="793"/>
    <col min="2815" max="2815" width="28.28515625" style="793" customWidth="1"/>
    <col min="2816" max="2827" width="10" style="793" customWidth="1"/>
    <col min="2828" max="3070" width="9.140625" style="793"/>
    <col min="3071" max="3071" width="28.28515625" style="793" customWidth="1"/>
    <col min="3072" max="3083" width="10" style="793" customWidth="1"/>
    <col min="3084" max="3326" width="9.140625" style="793"/>
    <col min="3327" max="3327" width="28.28515625" style="793" customWidth="1"/>
    <col min="3328" max="3339" width="10" style="793" customWidth="1"/>
    <col min="3340" max="3582" width="9.140625" style="793"/>
    <col min="3583" max="3583" width="28.28515625" style="793" customWidth="1"/>
    <col min="3584" max="3595" width="10" style="793" customWidth="1"/>
    <col min="3596" max="3838" width="9.140625" style="793"/>
    <col min="3839" max="3839" width="28.28515625" style="793" customWidth="1"/>
    <col min="3840" max="3851" width="10" style="793" customWidth="1"/>
    <col min="3852" max="4094" width="9.140625" style="793"/>
    <col min="4095" max="4095" width="28.28515625" style="793" customWidth="1"/>
    <col min="4096" max="4107" width="10" style="793" customWidth="1"/>
    <col min="4108" max="4350" width="9.140625" style="793"/>
    <col min="4351" max="4351" width="28.28515625" style="793" customWidth="1"/>
    <col min="4352" max="4363" width="10" style="793" customWidth="1"/>
    <col min="4364" max="4606" width="9.140625" style="793"/>
    <col min="4607" max="4607" width="28.28515625" style="793" customWidth="1"/>
    <col min="4608" max="4619" width="10" style="793" customWidth="1"/>
    <col min="4620" max="4862" width="9.140625" style="793"/>
    <col min="4863" max="4863" width="28.28515625" style="793" customWidth="1"/>
    <col min="4864" max="4875" width="10" style="793" customWidth="1"/>
    <col min="4876" max="5118" width="9.140625" style="793"/>
    <col min="5119" max="5119" width="28.28515625" style="793" customWidth="1"/>
    <col min="5120" max="5131" width="10" style="793" customWidth="1"/>
    <col min="5132" max="5374" width="9.140625" style="793"/>
    <col min="5375" max="5375" width="28.28515625" style="793" customWidth="1"/>
    <col min="5376" max="5387" width="10" style="793" customWidth="1"/>
    <col min="5388" max="5630" width="9.140625" style="793"/>
    <col min="5631" max="5631" width="28.28515625" style="793" customWidth="1"/>
    <col min="5632" max="5643" width="10" style="793" customWidth="1"/>
    <col min="5644" max="5886" width="9.140625" style="793"/>
    <col min="5887" max="5887" width="28.28515625" style="793" customWidth="1"/>
    <col min="5888" max="5899" width="10" style="793" customWidth="1"/>
    <col min="5900" max="6142" width="9.140625" style="793"/>
    <col min="6143" max="6143" width="28.28515625" style="793" customWidth="1"/>
    <col min="6144" max="6155" width="10" style="793" customWidth="1"/>
    <col min="6156" max="6398" width="9.140625" style="793"/>
    <col min="6399" max="6399" width="28.28515625" style="793" customWidth="1"/>
    <col min="6400" max="6411" width="10" style="793" customWidth="1"/>
    <col min="6412" max="6654" width="9.140625" style="793"/>
    <col min="6655" max="6655" width="28.28515625" style="793" customWidth="1"/>
    <col min="6656" max="6667" width="10" style="793" customWidth="1"/>
    <col min="6668" max="6910" width="9.140625" style="793"/>
    <col min="6911" max="6911" width="28.28515625" style="793" customWidth="1"/>
    <col min="6912" max="6923" width="10" style="793" customWidth="1"/>
    <col min="6924" max="7166" width="9.140625" style="793"/>
    <col min="7167" max="7167" width="28.28515625" style="793" customWidth="1"/>
    <col min="7168" max="7179" width="10" style="793" customWidth="1"/>
    <col min="7180" max="7422" width="9.140625" style="793"/>
    <col min="7423" max="7423" width="28.28515625" style="793" customWidth="1"/>
    <col min="7424" max="7435" width="10" style="793" customWidth="1"/>
    <col min="7436" max="7678" width="9.140625" style="793"/>
    <col min="7679" max="7679" width="28.28515625" style="793" customWidth="1"/>
    <col min="7680" max="7691" width="10" style="793" customWidth="1"/>
    <col min="7692" max="7934" width="9.140625" style="793"/>
    <col min="7935" max="7935" width="28.28515625" style="793" customWidth="1"/>
    <col min="7936" max="7947" width="10" style="793" customWidth="1"/>
    <col min="7948" max="8190" width="9.140625" style="793"/>
    <col min="8191" max="8191" width="28.28515625" style="793" customWidth="1"/>
    <col min="8192" max="8203" width="10" style="793" customWidth="1"/>
    <col min="8204" max="8446" width="9.140625" style="793"/>
    <col min="8447" max="8447" width="28.28515625" style="793" customWidth="1"/>
    <col min="8448" max="8459" width="10" style="793" customWidth="1"/>
    <col min="8460" max="8702" width="9.140625" style="793"/>
    <col min="8703" max="8703" width="28.28515625" style="793" customWidth="1"/>
    <col min="8704" max="8715" width="10" style="793" customWidth="1"/>
    <col min="8716" max="8958" width="9.140625" style="793"/>
    <col min="8959" max="8959" width="28.28515625" style="793" customWidth="1"/>
    <col min="8960" max="8971" width="10" style="793" customWidth="1"/>
    <col min="8972" max="9214" width="9.140625" style="793"/>
    <col min="9215" max="9215" width="28.28515625" style="793" customWidth="1"/>
    <col min="9216" max="9227" width="10" style="793" customWidth="1"/>
    <col min="9228" max="9470" width="9.140625" style="793"/>
    <col min="9471" max="9471" width="28.28515625" style="793" customWidth="1"/>
    <col min="9472" max="9483" width="10" style="793" customWidth="1"/>
    <col min="9484" max="9726" width="9.140625" style="793"/>
    <col min="9727" max="9727" width="28.28515625" style="793" customWidth="1"/>
    <col min="9728" max="9739" width="10" style="793" customWidth="1"/>
    <col min="9740" max="9982" width="9.140625" style="793"/>
    <col min="9983" max="9983" width="28.28515625" style="793" customWidth="1"/>
    <col min="9984" max="9995" width="10" style="793" customWidth="1"/>
    <col min="9996" max="10238" width="9.140625" style="793"/>
    <col min="10239" max="10239" width="28.28515625" style="793" customWidth="1"/>
    <col min="10240" max="10251" width="10" style="793" customWidth="1"/>
    <col min="10252" max="10494" width="9.140625" style="793"/>
    <col min="10495" max="10495" width="28.28515625" style="793" customWidth="1"/>
    <col min="10496" max="10507" width="10" style="793" customWidth="1"/>
    <col min="10508" max="10750" width="9.140625" style="793"/>
    <col min="10751" max="10751" width="28.28515625" style="793" customWidth="1"/>
    <col min="10752" max="10763" width="10" style="793" customWidth="1"/>
    <col min="10764" max="11006" width="9.140625" style="793"/>
    <col min="11007" max="11007" width="28.28515625" style="793" customWidth="1"/>
    <col min="11008" max="11019" width="10" style="793" customWidth="1"/>
    <col min="11020" max="11262" width="9.140625" style="793"/>
    <col min="11263" max="11263" width="28.28515625" style="793" customWidth="1"/>
    <col min="11264" max="11275" width="10" style="793" customWidth="1"/>
    <col min="11276" max="11518" width="9.140625" style="793"/>
    <col min="11519" max="11519" width="28.28515625" style="793" customWidth="1"/>
    <col min="11520" max="11531" width="10" style="793" customWidth="1"/>
    <col min="11532" max="11774" width="9.140625" style="793"/>
    <col min="11775" max="11775" width="28.28515625" style="793" customWidth="1"/>
    <col min="11776" max="11787" width="10" style="793" customWidth="1"/>
    <col min="11788" max="12030" width="9.140625" style="793"/>
    <col min="12031" max="12031" width="28.28515625" style="793" customWidth="1"/>
    <col min="12032" max="12043" width="10" style="793" customWidth="1"/>
    <col min="12044" max="12286" width="9.140625" style="793"/>
    <col min="12287" max="12287" width="28.28515625" style="793" customWidth="1"/>
    <col min="12288" max="12299" width="10" style="793" customWidth="1"/>
    <col min="12300" max="12542" width="9.140625" style="793"/>
    <col min="12543" max="12543" width="28.28515625" style="793" customWidth="1"/>
    <col min="12544" max="12555" width="10" style="793" customWidth="1"/>
    <col min="12556" max="12798" width="9.140625" style="793"/>
    <col min="12799" max="12799" width="28.28515625" style="793" customWidth="1"/>
    <col min="12800" max="12811" width="10" style="793" customWidth="1"/>
    <col min="12812" max="13054" width="9.140625" style="793"/>
    <col min="13055" max="13055" width="28.28515625" style="793" customWidth="1"/>
    <col min="13056" max="13067" width="10" style="793" customWidth="1"/>
    <col min="13068" max="13310" width="9.140625" style="793"/>
    <col min="13311" max="13311" width="28.28515625" style="793" customWidth="1"/>
    <col min="13312" max="13323" width="10" style="793" customWidth="1"/>
    <col min="13324" max="13566" width="9.140625" style="793"/>
    <col min="13567" max="13567" width="28.28515625" style="793" customWidth="1"/>
    <col min="13568" max="13579" width="10" style="793" customWidth="1"/>
    <col min="13580" max="13822" width="9.140625" style="793"/>
    <col min="13823" max="13823" width="28.28515625" style="793" customWidth="1"/>
    <col min="13824" max="13835" width="10" style="793" customWidth="1"/>
    <col min="13836" max="14078" width="9.140625" style="793"/>
    <col min="14079" max="14079" width="28.28515625" style="793" customWidth="1"/>
    <col min="14080" max="14091" width="10" style="793" customWidth="1"/>
    <col min="14092" max="14334" width="9.140625" style="793"/>
    <col min="14335" max="14335" width="28.28515625" style="793" customWidth="1"/>
    <col min="14336" max="14347" width="10" style="793" customWidth="1"/>
    <col min="14348" max="14590" width="9.140625" style="793"/>
    <col min="14591" max="14591" width="28.28515625" style="793" customWidth="1"/>
    <col min="14592" max="14603" width="10" style="793" customWidth="1"/>
    <col min="14604" max="14846" width="9.140625" style="793"/>
    <col min="14847" max="14847" width="28.28515625" style="793" customWidth="1"/>
    <col min="14848" max="14859" width="10" style="793" customWidth="1"/>
    <col min="14860" max="15102" width="9.140625" style="793"/>
    <col min="15103" max="15103" width="28.28515625" style="793" customWidth="1"/>
    <col min="15104" max="15115" width="10" style="793" customWidth="1"/>
    <col min="15116" max="15358" width="9.140625" style="793"/>
    <col min="15359" max="15359" width="28.28515625" style="793" customWidth="1"/>
    <col min="15360" max="15371" width="10" style="793" customWidth="1"/>
    <col min="15372" max="15614" width="9.140625" style="793"/>
    <col min="15615" max="15615" width="28.28515625" style="793" customWidth="1"/>
    <col min="15616" max="15627" width="10" style="793" customWidth="1"/>
    <col min="15628" max="15870" width="9.140625" style="793"/>
    <col min="15871" max="15871" width="28.28515625" style="793" customWidth="1"/>
    <col min="15872" max="15883" width="10" style="793" customWidth="1"/>
    <col min="15884" max="16126" width="9.140625" style="793"/>
    <col min="16127" max="16127" width="28.28515625" style="793" customWidth="1"/>
    <col min="16128" max="16139" width="10" style="793" customWidth="1"/>
    <col min="16140" max="16384" width="9.140625" style="793"/>
  </cols>
  <sheetData>
    <row r="1" spans="1:14" s="699" customFormat="1" ht="21.75" customHeight="1">
      <c r="A1" s="1180" t="s">
        <v>1069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  <c r="L1" s="1180"/>
      <c r="M1" s="1180"/>
      <c r="N1" s="1180"/>
    </row>
    <row r="2" spans="1:14" s="699" customFormat="1" ht="38.25" customHeight="1">
      <c r="A2" s="1181" t="s">
        <v>1070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</row>
    <row r="3" spans="1:14" s="699" customFormat="1" ht="20.100000000000001" customHeight="1" thickBot="1">
      <c r="A3" s="824" t="s">
        <v>1079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46" t="s">
        <v>1203</v>
      </c>
    </row>
    <row r="4" spans="1:14" s="699" customFormat="1" ht="20.10000000000000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4" s="699" customFormat="1" ht="20.10000000000000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699" customFormat="1" ht="20.10000000000000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699" customFormat="1" ht="20.100000000000001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s="699" customFormat="1" ht="25.5" customHeight="1">
      <c r="A8" s="599" t="s">
        <v>16</v>
      </c>
      <c r="B8" s="596">
        <v>0</v>
      </c>
      <c r="C8" s="596">
        <v>0</v>
      </c>
      <c r="D8" s="596">
        <v>0</v>
      </c>
      <c r="E8" s="596">
        <v>2</v>
      </c>
      <c r="F8" s="596">
        <v>0</v>
      </c>
      <c r="G8" s="596">
        <v>2</v>
      </c>
      <c r="H8" s="596">
        <v>0</v>
      </c>
      <c r="I8" s="596">
        <v>0</v>
      </c>
      <c r="J8" s="596">
        <v>0</v>
      </c>
      <c r="K8" s="596">
        <f>H8+E8+B8</f>
        <v>2</v>
      </c>
      <c r="L8" s="596">
        <f>I8+F8+C8</f>
        <v>0</v>
      </c>
      <c r="M8" s="596">
        <f>SUM(K8:L8)</f>
        <v>2</v>
      </c>
      <c r="N8" s="847" t="s">
        <v>1062</v>
      </c>
    </row>
    <row r="9" spans="1:14" ht="25.5" customHeight="1">
      <c r="A9" s="684" t="s">
        <v>20</v>
      </c>
      <c r="B9" s="685">
        <v>0</v>
      </c>
      <c r="C9" s="685">
        <v>0</v>
      </c>
      <c r="D9" s="685">
        <v>0</v>
      </c>
      <c r="E9" s="685">
        <v>12</v>
      </c>
      <c r="F9" s="685">
        <v>4</v>
      </c>
      <c r="G9" s="685">
        <v>16</v>
      </c>
      <c r="H9" s="685">
        <v>0</v>
      </c>
      <c r="I9" s="685">
        <v>0</v>
      </c>
      <c r="J9" s="685">
        <v>0</v>
      </c>
      <c r="K9" s="685">
        <f t="shared" ref="K9:L20" si="0">H9+E9+B9</f>
        <v>12</v>
      </c>
      <c r="L9" s="685">
        <f t="shared" si="0"/>
        <v>4</v>
      </c>
      <c r="M9" s="685">
        <f t="shared" ref="M9:M20" si="1">SUM(K9:L9)</f>
        <v>16</v>
      </c>
      <c r="N9" s="848" t="s">
        <v>1071</v>
      </c>
    </row>
    <row r="10" spans="1:14" ht="21" customHeight="1">
      <c r="A10" s="684" t="s">
        <v>21</v>
      </c>
      <c r="B10" s="685">
        <v>0</v>
      </c>
      <c r="C10" s="685">
        <v>0</v>
      </c>
      <c r="D10" s="685">
        <v>0</v>
      </c>
      <c r="E10" s="685">
        <v>33</v>
      </c>
      <c r="F10" s="685">
        <v>13</v>
      </c>
      <c r="G10" s="685">
        <v>46</v>
      </c>
      <c r="H10" s="685">
        <v>17</v>
      </c>
      <c r="I10" s="685">
        <v>3</v>
      </c>
      <c r="J10" s="685">
        <v>20</v>
      </c>
      <c r="K10" s="685">
        <f t="shared" si="0"/>
        <v>50</v>
      </c>
      <c r="L10" s="685">
        <f t="shared" si="0"/>
        <v>16</v>
      </c>
      <c r="M10" s="685">
        <f t="shared" si="1"/>
        <v>66</v>
      </c>
      <c r="N10" s="848" t="s">
        <v>1072</v>
      </c>
    </row>
    <row r="11" spans="1:14" ht="21" customHeight="1">
      <c r="A11" s="684" t="s">
        <v>23</v>
      </c>
      <c r="B11" s="685">
        <v>0</v>
      </c>
      <c r="C11" s="685">
        <v>0</v>
      </c>
      <c r="D11" s="685">
        <v>0</v>
      </c>
      <c r="E11" s="685">
        <v>17</v>
      </c>
      <c r="F11" s="685">
        <v>12</v>
      </c>
      <c r="G11" s="685">
        <v>29</v>
      </c>
      <c r="H11" s="685">
        <v>8</v>
      </c>
      <c r="I11" s="685">
        <v>7</v>
      </c>
      <c r="J11" s="685">
        <v>15</v>
      </c>
      <c r="K11" s="685">
        <f t="shared" si="0"/>
        <v>25</v>
      </c>
      <c r="L11" s="685">
        <f t="shared" si="0"/>
        <v>19</v>
      </c>
      <c r="M11" s="685">
        <f t="shared" si="1"/>
        <v>44</v>
      </c>
      <c r="N11" s="848" t="s">
        <v>1064</v>
      </c>
    </row>
    <row r="12" spans="1:14" ht="34.5" customHeight="1">
      <c r="A12" s="849" t="s">
        <v>469</v>
      </c>
      <c r="B12" s="685">
        <v>0</v>
      </c>
      <c r="C12" s="685">
        <v>0</v>
      </c>
      <c r="D12" s="685">
        <v>0</v>
      </c>
      <c r="E12" s="685">
        <v>9</v>
      </c>
      <c r="F12" s="685">
        <v>8</v>
      </c>
      <c r="G12" s="685">
        <v>17</v>
      </c>
      <c r="H12" s="685">
        <v>0</v>
      </c>
      <c r="I12" s="685">
        <v>0</v>
      </c>
      <c r="J12" s="685">
        <v>0</v>
      </c>
      <c r="K12" s="685">
        <f t="shared" si="0"/>
        <v>9</v>
      </c>
      <c r="L12" s="685">
        <f t="shared" si="0"/>
        <v>8</v>
      </c>
      <c r="M12" s="685">
        <f t="shared" si="1"/>
        <v>17</v>
      </c>
      <c r="N12" s="848" t="s">
        <v>501</v>
      </c>
    </row>
    <row r="13" spans="1:14" ht="21" customHeight="1">
      <c r="A13" s="684" t="s">
        <v>1073</v>
      </c>
      <c r="B13" s="685">
        <v>0</v>
      </c>
      <c r="C13" s="685">
        <v>0</v>
      </c>
      <c r="D13" s="685">
        <v>0</v>
      </c>
      <c r="E13" s="685">
        <v>4</v>
      </c>
      <c r="F13" s="685">
        <v>0</v>
      </c>
      <c r="G13" s="685">
        <v>4</v>
      </c>
      <c r="H13" s="685">
        <v>3</v>
      </c>
      <c r="I13" s="685">
        <v>0</v>
      </c>
      <c r="J13" s="685">
        <v>3</v>
      </c>
      <c r="K13" s="685">
        <f t="shared" si="0"/>
        <v>7</v>
      </c>
      <c r="L13" s="685">
        <f t="shared" si="0"/>
        <v>0</v>
      </c>
      <c r="M13" s="685">
        <f t="shared" si="1"/>
        <v>7</v>
      </c>
      <c r="N13" s="848" t="s">
        <v>1074</v>
      </c>
    </row>
    <row r="14" spans="1:14" ht="21" customHeight="1">
      <c r="A14" s="684" t="s">
        <v>2</v>
      </c>
      <c r="B14" s="685">
        <v>0</v>
      </c>
      <c r="C14" s="685">
        <v>0</v>
      </c>
      <c r="D14" s="685">
        <v>0</v>
      </c>
      <c r="E14" s="685">
        <v>40</v>
      </c>
      <c r="F14" s="685">
        <v>18</v>
      </c>
      <c r="G14" s="685">
        <v>58</v>
      </c>
      <c r="H14" s="685">
        <v>17</v>
      </c>
      <c r="I14" s="685">
        <v>5</v>
      </c>
      <c r="J14" s="685">
        <v>22</v>
      </c>
      <c r="K14" s="685">
        <f t="shared" si="0"/>
        <v>57</v>
      </c>
      <c r="L14" s="685">
        <f t="shared" si="0"/>
        <v>23</v>
      </c>
      <c r="M14" s="685">
        <f t="shared" si="1"/>
        <v>80</v>
      </c>
      <c r="N14" s="848" t="s">
        <v>1075</v>
      </c>
    </row>
    <row r="15" spans="1:14" ht="21" customHeight="1">
      <c r="A15" s="684" t="s">
        <v>54</v>
      </c>
      <c r="B15" s="685">
        <v>0</v>
      </c>
      <c r="C15" s="685">
        <v>0</v>
      </c>
      <c r="D15" s="685">
        <v>0</v>
      </c>
      <c r="E15" s="685">
        <v>10</v>
      </c>
      <c r="F15" s="685">
        <v>12</v>
      </c>
      <c r="G15" s="685">
        <v>22</v>
      </c>
      <c r="H15" s="685">
        <v>0</v>
      </c>
      <c r="I15" s="685">
        <v>0</v>
      </c>
      <c r="J15" s="685">
        <v>0</v>
      </c>
      <c r="K15" s="685">
        <f t="shared" si="0"/>
        <v>10</v>
      </c>
      <c r="L15" s="685">
        <f t="shared" si="0"/>
        <v>12</v>
      </c>
      <c r="M15" s="685">
        <f t="shared" si="1"/>
        <v>22</v>
      </c>
      <c r="N15" s="848" t="s">
        <v>1075</v>
      </c>
    </row>
    <row r="16" spans="1:14" ht="21" customHeight="1">
      <c r="A16" s="684" t="s">
        <v>72</v>
      </c>
      <c r="B16" s="685">
        <v>0</v>
      </c>
      <c r="C16" s="685">
        <v>0</v>
      </c>
      <c r="D16" s="685">
        <v>0</v>
      </c>
      <c r="E16" s="685">
        <v>0</v>
      </c>
      <c r="F16" s="685">
        <v>49</v>
      </c>
      <c r="G16" s="685">
        <v>49</v>
      </c>
      <c r="H16" s="685">
        <v>0</v>
      </c>
      <c r="I16" s="685">
        <v>0</v>
      </c>
      <c r="J16" s="685">
        <v>0</v>
      </c>
      <c r="K16" s="685">
        <f t="shared" si="0"/>
        <v>0</v>
      </c>
      <c r="L16" s="685">
        <f t="shared" si="0"/>
        <v>49</v>
      </c>
      <c r="M16" s="685">
        <f t="shared" si="1"/>
        <v>49</v>
      </c>
      <c r="N16" s="848" t="s">
        <v>1076</v>
      </c>
    </row>
    <row r="17" spans="1:14" ht="21" customHeight="1">
      <c r="A17" s="850" t="s">
        <v>277</v>
      </c>
      <c r="B17" s="685">
        <v>0</v>
      </c>
      <c r="C17" s="685">
        <v>0</v>
      </c>
      <c r="D17" s="685">
        <v>0</v>
      </c>
      <c r="E17" s="685">
        <v>8</v>
      </c>
      <c r="F17" s="685">
        <v>1</v>
      </c>
      <c r="G17" s="685">
        <v>9</v>
      </c>
      <c r="H17" s="685">
        <v>8</v>
      </c>
      <c r="I17" s="685">
        <v>0</v>
      </c>
      <c r="J17" s="685">
        <v>8</v>
      </c>
      <c r="K17" s="685">
        <f t="shared" si="0"/>
        <v>16</v>
      </c>
      <c r="L17" s="685">
        <f t="shared" si="0"/>
        <v>1</v>
      </c>
      <c r="M17" s="685">
        <f t="shared" si="1"/>
        <v>17</v>
      </c>
      <c r="N17" s="848" t="s">
        <v>1039</v>
      </c>
    </row>
    <row r="18" spans="1:14" ht="21" customHeight="1">
      <c r="A18" s="684" t="s">
        <v>25</v>
      </c>
      <c r="B18" s="685">
        <v>0</v>
      </c>
      <c r="C18" s="685">
        <v>0</v>
      </c>
      <c r="D18" s="685">
        <v>0</v>
      </c>
      <c r="E18" s="685">
        <v>20</v>
      </c>
      <c r="F18" s="685">
        <v>3</v>
      </c>
      <c r="G18" s="685">
        <v>23</v>
      </c>
      <c r="H18" s="685">
        <v>11</v>
      </c>
      <c r="I18" s="685">
        <v>1</v>
      </c>
      <c r="J18" s="685">
        <v>12</v>
      </c>
      <c r="K18" s="685">
        <f t="shared" si="0"/>
        <v>31</v>
      </c>
      <c r="L18" s="685">
        <f t="shared" si="0"/>
        <v>4</v>
      </c>
      <c r="M18" s="685">
        <f t="shared" si="1"/>
        <v>35</v>
      </c>
      <c r="N18" s="848" t="s">
        <v>1068</v>
      </c>
    </row>
    <row r="19" spans="1:14" ht="21" customHeight="1">
      <c r="A19" s="684" t="s">
        <v>280</v>
      </c>
      <c r="B19" s="685">
        <v>0</v>
      </c>
      <c r="C19" s="685">
        <v>0</v>
      </c>
      <c r="D19" s="685">
        <v>0</v>
      </c>
      <c r="E19" s="685">
        <v>13</v>
      </c>
      <c r="F19" s="685">
        <v>1</v>
      </c>
      <c r="G19" s="685">
        <v>14</v>
      </c>
      <c r="H19" s="685">
        <v>0</v>
      </c>
      <c r="I19" s="685">
        <v>0</v>
      </c>
      <c r="J19" s="685">
        <v>0</v>
      </c>
      <c r="K19" s="685">
        <f t="shared" si="0"/>
        <v>13</v>
      </c>
      <c r="L19" s="685">
        <f t="shared" si="0"/>
        <v>1</v>
      </c>
      <c r="M19" s="685">
        <f t="shared" si="1"/>
        <v>14</v>
      </c>
      <c r="N19" s="851" t="s">
        <v>157</v>
      </c>
    </row>
    <row r="20" spans="1:14" ht="21" customHeight="1" thickBot="1">
      <c r="A20" s="688" t="s">
        <v>64</v>
      </c>
      <c r="B20" s="690">
        <v>0</v>
      </c>
      <c r="C20" s="690">
        <v>0</v>
      </c>
      <c r="D20" s="690">
        <v>0</v>
      </c>
      <c r="E20" s="690">
        <v>16</v>
      </c>
      <c r="F20" s="690">
        <v>6</v>
      </c>
      <c r="G20" s="690">
        <v>22</v>
      </c>
      <c r="H20" s="690">
        <v>0</v>
      </c>
      <c r="I20" s="690">
        <v>0</v>
      </c>
      <c r="J20" s="690">
        <v>0</v>
      </c>
      <c r="K20" s="690">
        <f t="shared" si="0"/>
        <v>16</v>
      </c>
      <c r="L20" s="690">
        <f t="shared" si="0"/>
        <v>6</v>
      </c>
      <c r="M20" s="690">
        <f t="shared" si="1"/>
        <v>22</v>
      </c>
      <c r="N20" s="852" t="s">
        <v>160</v>
      </c>
    </row>
    <row r="21" spans="1:14" ht="21" customHeight="1" thickBot="1">
      <c r="A21" s="692" t="s">
        <v>78</v>
      </c>
      <c r="B21" s="693">
        <f>SUM(B8:B20)</f>
        <v>0</v>
      </c>
      <c r="C21" s="693">
        <f t="shared" ref="C21:M21" si="2">SUM(C8:C20)</f>
        <v>0</v>
      </c>
      <c r="D21" s="693">
        <f t="shared" si="2"/>
        <v>0</v>
      </c>
      <c r="E21" s="693">
        <f t="shared" si="2"/>
        <v>184</v>
      </c>
      <c r="F21" s="693">
        <f t="shared" si="2"/>
        <v>127</v>
      </c>
      <c r="G21" s="693">
        <f t="shared" si="2"/>
        <v>311</v>
      </c>
      <c r="H21" s="693">
        <f t="shared" si="2"/>
        <v>64</v>
      </c>
      <c r="I21" s="693">
        <f t="shared" si="2"/>
        <v>16</v>
      </c>
      <c r="J21" s="693">
        <f t="shared" si="2"/>
        <v>80</v>
      </c>
      <c r="K21" s="693">
        <f t="shared" si="2"/>
        <v>248</v>
      </c>
      <c r="L21" s="693">
        <f t="shared" si="2"/>
        <v>143</v>
      </c>
      <c r="M21" s="693">
        <f t="shared" si="2"/>
        <v>391</v>
      </c>
      <c r="N21" s="853" t="s">
        <v>512</v>
      </c>
    </row>
    <row r="22" spans="1:14" ht="27" customHeight="1" thickTop="1"/>
    <row r="23" spans="1:14" ht="27" customHeight="1">
      <c r="N23" s="854"/>
    </row>
    <row r="24" spans="1:14" ht="27" customHeight="1"/>
    <row r="25" spans="1:14" ht="27" customHeight="1"/>
    <row r="26" spans="1:14" ht="27" customHeight="1"/>
    <row r="27" spans="1:14" ht="38.25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8"/>
  <sheetViews>
    <sheetView rightToLeft="1" view="pageBreakPreview" zoomScale="90" zoomScaleNormal="75" zoomScaleSheetLayoutView="90" workbookViewId="0">
      <selection activeCell="R9" sqref="R9"/>
    </sheetView>
  </sheetViews>
  <sheetFormatPr defaultRowHeight="18"/>
  <cols>
    <col min="1" max="1" width="22.140625" style="699" customWidth="1"/>
    <col min="2" max="4" width="8.85546875" style="699" customWidth="1"/>
    <col min="5" max="5" width="9.42578125" style="699" customWidth="1"/>
    <col min="6" max="8" width="8.85546875" style="699" customWidth="1"/>
    <col min="9" max="9" width="9.85546875" style="699" customWidth="1"/>
    <col min="10" max="12" width="8.85546875" style="699" customWidth="1"/>
    <col min="13" max="13" width="9.7109375" style="699" customWidth="1"/>
    <col min="14" max="14" width="30.140625" style="699" customWidth="1"/>
    <col min="15" max="16384" width="9.140625" style="699"/>
  </cols>
  <sheetData>
    <row r="1" spans="1:14" s="696" customFormat="1" ht="24.75" customHeight="1">
      <c r="A1" s="1182" t="s">
        <v>1077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s="696" customFormat="1" ht="40.5" customHeight="1">
      <c r="A2" s="1183" t="s">
        <v>1078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s="696" customFormat="1" ht="29.25" customHeight="1" thickBot="1">
      <c r="A3" s="824" t="s">
        <v>1204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 t="s">
        <v>1205</v>
      </c>
    </row>
    <row r="4" spans="1:14" s="696" customFormat="1" ht="20.10000000000000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4" s="751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751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751" customFormat="1" ht="21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s="751" customFormat="1" ht="21" customHeight="1">
      <c r="A8" s="599" t="s">
        <v>287</v>
      </c>
      <c r="B8" s="630">
        <v>1</v>
      </c>
      <c r="C8" s="630">
        <v>1</v>
      </c>
      <c r="D8" s="630">
        <v>2</v>
      </c>
      <c r="E8" s="630">
        <v>0</v>
      </c>
      <c r="F8" s="630">
        <v>0</v>
      </c>
      <c r="G8" s="630">
        <v>0</v>
      </c>
      <c r="H8" s="630">
        <v>0</v>
      </c>
      <c r="I8" s="630">
        <v>0</v>
      </c>
      <c r="J8" s="630">
        <v>0</v>
      </c>
      <c r="K8" s="630">
        <f>SUM(B8,E8,H8)</f>
        <v>1</v>
      </c>
      <c r="L8" s="630">
        <f t="shared" ref="L8:M11" si="0">SUM(C8,F8,I8)</f>
        <v>1</v>
      </c>
      <c r="M8" s="630">
        <f t="shared" si="0"/>
        <v>2</v>
      </c>
      <c r="N8" s="855" t="s">
        <v>1063</v>
      </c>
    </row>
    <row r="9" spans="1:14" s="751" customFormat="1" ht="21" customHeight="1">
      <c r="A9" s="602" t="s">
        <v>24</v>
      </c>
      <c r="B9" s="632">
        <v>0</v>
      </c>
      <c r="C9" s="632">
        <v>0</v>
      </c>
      <c r="D9" s="632">
        <v>0</v>
      </c>
      <c r="E9" s="632">
        <v>3</v>
      </c>
      <c r="F9" s="632">
        <v>6</v>
      </c>
      <c r="G9" s="632">
        <v>9</v>
      </c>
      <c r="H9" s="632">
        <v>0</v>
      </c>
      <c r="I9" s="632">
        <v>0</v>
      </c>
      <c r="J9" s="632">
        <v>0</v>
      </c>
      <c r="K9" s="632">
        <f>SUM(B9,E9,H9)</f>
        <v>3</v>
      </c>
      <c r="L9" s="632">
        <f t="shared" si="0"/>
        <v>6</v>
      </c>
      <c r="M9" s="632">
        <f t="shared" si="0"/>
        <v>9</v>
      </c>
      <c r="N9" s="816" t="s">
        <v>153</v>
      </c>
    </row>
    <row r="10" spans="1:14" ht="24.75" customHeight="1" thickBot="1">
      <c r="A10" s="856" t="s">
        <v>28</v>
      </c>
      <c r="B10" s="857">
        <v>0</v>
      </c>
      <c r="C10" s="857">
        <v>0</v>
      </c>
      <c r="D10" s="630">
        <v>0</v>
      </c>
      <c r="E10" s="857">
        <v>2</v>
      </c>
      <c r="F10" s="857">
        <v>7</v>
      </c>
      <c r="G10" s="630">
        <v>9</v>
      </c>
      <c r="H10" s="857">
        <v>0</v>
      </c>
      <c r="I10" s="857">
        <v>0</v>
      </c>
      <c r="J10" s="630">
        <v>0</v>
      </c>
      <c r="K10" s="630">
        <f>SUM(B10,E10,H10)</f>
        <v>2</v>
      </c>
      <c r="L10" s="630">
        <f t="shared" si="0"/>
        <v>7</v>
      </c>
      <c r="M10" s="630">
        <f t="shared" si="0"/>
        <v>9</v>
      </c>
      <c r="N10" s="858" t="s">
        <v>491</v>
      </c>
    </row>
    <row r="11" spans="1:14" ht="24.75" customHeight="1" thickBot="1">
      <c r="A11" s="859" t="s">
        <v>78</v>
      </c>
      <c r="B11" s="860">
        <f>SUM(B8:B10)</f>
        <v>1</v>
      </c>
      <c r="C11" s="860">
        <f t="shared" ref="C11:J11" si="1">SUM(C8:C10)</f>
        <v>1</v>
      </c>
      <c r="D11" s="860">
        <f t="shared" si="1"/>
        <v>2</v>
      </c>
      <c r="E11" s="860">
        <f t="shared" si="1"/>
        <v>5</v>
      </c>
      <c r="F11" s="860">
        <f t="shared" si="1"/>
        <v>13</v>
      </c>
      <c r="G11" s="860">
        <f t="shared" si="1"/>
        <v>18</v>
      </c>
      <c r="H11" s="860">
        <f t="shared" si="1"/>
        <v>0</v>
      </c>
      <c r="I11" s="860">
        <f t="shared" si="1"/>
        <v>0</v>
      </c>
      <c r="J11" s="860">
        <f t="shared" si="1"/>
        <v>0</v>
      </c>
      <c r="K11" s="861">
        <f>SUM(B11,E11,H11)</f>
        <v>6</v>
      </c>
      <c r="L11" s="861">
        <f t="shared" si="0"/>
        <v>14</v>
      </c>
      <c r="M11" s="861">
        <f t="shared" si="0"/>
        <v>20</v>
      </c>
      <c r="N11" s="845" t="s">
        <v>512</v>
      </c>
    </row>
    <row r="12" spans="1:14" s="863" customFormat="1" ht="28.5" customHeight="1" thickTop="1">
      <c r="A12" s="862"/>
      <c r="B12" s="862"/>
      <c r="C12" s="862"/>
      <c r="D12" s="862"/>
      <c r="E12" s="862"/>
      <c r="F12" s="862"/>
      <c r="G12" s="862"/>
      <c r="H12" s="862"/>
      <c r="I12" s="862"/>
      <c r="J12" s="862"/>
      <c r="K12" s="862"/>
      <c r="L12" s="862"/>
      <c r="M12" s="862"/>
      <c r="N12" s="862"/>
    </row>
    <row r="13" spans="1:14" s="863" customFormat="1" ht="28.5" customHeight="1"/>
    <row r="14" spans="1:14" s="863" customFormat="1" ht="28.5" customHeight="1"/>
    <row r="15" spans="1:14" s="863" customFormat="1" ht="28.5" customHeight="1"/>
    <row r="16" spans="1:14" s="863" customFormat="1" ht="23.25" customHeight="1"/>
    <row r="17" s="863" customFormat="1"/>
    <row r="18" s="863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rightToLeft="1" view="pageBreakPreview" zoomScale="80" zoomScaleNormal="75" zoomScaleSheetLayoutView="80" workbookViewId="0">
      <selection activeCell="R9" sqref="R9"/>
    </sheetView>
  </sheetViews>
  <sheetFormatPr defaultRowHeight="12.75"/>
  <cols>
    <col min="1" max="1" width="23.7109375" style="703" customWidth="1"/>
    <col min="2" max="13" width="10.140625" style="703" customWidth="1"/>
    <col min="14" max="14" width="29.28515625" style="703" customWidth="1"/>
    <col min="15" max="16384" width="9.140625" style="703"/>
  </cols>
  <sheetData>
    <row r="1" spans="1:14" s="678" customFormat="1" ht="30" customHeight="1">
      <c r="A1" s="1182" t="s">
        <v>1080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s="863" customFormat="1" ht="40.5" customHeight="1">
      <c r="A2" s="1183" t="s">
        <v>1081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s="678" customFormat="1" ht="30.75" customHeight="1" thickBot="1">
      <c r="A3" s="824" t="s">
        <v>1206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 t="s">
        <v>1207</v>
      </c>
    </row>
    <row r="4" spans="1:14" s="864" customFormat="1" ht="21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864" customFormat="1" ht="21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864" customFormat="1" ht="21" customHeight="1">
      <c r="A6" s="1157"/>
      <c r="B6" s="1002" t="s">
        <v>235</v>
      </c>
      <c r="C6" s="1002" t="s">
        <v>236</v>
      </c>
      <c r="D6" s="1002" t="s">
        <v>241</v>
      </c>
      <c r="E6" s="1002" t="s">
        <v>235</v>
      </c>
      <c r="F6" s="1002" t="s">
        <v>236</v>
      </c>
      <c r="G6" s="1002" t="s">
        <v>241</v>
      </c>
      <c r="H6" s="1002" t="s">
        <v>235</v>
      </c>
      <c r="I6" s="1002" t="s">
        <v>236</v>
      </c>
      <c r="J6" s="1002" t="s">
        <v>241</v>
      </c>
      <c r="K6" s="1002" t="s">
        <v>235</v>
      </c>
      <c r="L6" s="1002" t="s">
        <v>236</v>
      </c>
      <c r="M6" s="1002" t="s">
        <v>241</v>
      </c>
      <c r="N6" s="1157"/>
    </row>
    <row r="7" spans="1:14" s="864" customFormat="1" ht="21" customHeight="1" thickBot="1">
      <c r="A7" s="1161"/>
      <c r="B7" s="680" t="s">
        <v>999</v>
      </c>
      <c r="C7" s="680" t="s">
        <v>239</v>
      </c>
      <c r="D7" s="680" t="s">
        <v>240</v>
      </c>
      <c r="E7" s="680" t="s">
        <v>999</v>
      </c>
      <c r="F7" s="680" t="s">
        <v>239</v>
      </c>
      <c r="G7" s="680" t="s">
        <v>240</v>
      </c>
      <c r="H7" s="680" t="s">
        <v>999</v>
      </c>
      <c r="I7" s="680" t="s">
        <v>239</v>
      </c>
      <c r="J7" s="680" t="s">
        <v>240</v>
      </c>
      <c r="K7" s="680" t="s">
        <v>999</v>
      </c>
      <c r="L7" s="680" t="s">
        <v>239</v>
      </c>
      <c r="M7" s="680" t="s">
        <v>240</v>
      </c>
      <c r="N7" s="1161"/>
    </row>
    <row r="8" spans="1:14" s="699" customFormat="1" ht="21.75" customHeight="1" thickTop="1">
      <c r="A8" s="700" t="s">
        <v>16</v>
      </c>
      <c r="B8" s="870">
        <v>8</v>
      </c>
      <c r="C8" s="870">
        <v>15</v>
      </c>
      <c r="D8" s="870">
        <v>23</v>
      </c>
      <c r="E8" s="870">
        <v>9</v>
      </c>
      <c r="F8" s="870">
        <v>27</v>
      </c>
      <c r="G8" s="870">
        <v>36</v>
      </c>
      <c r="H8" s="870">
        <v>0</v>
      </c>
      <c r="I8" s="870">
        <v>0</v>
      </c>
      <c r="J8" s="870">
        <v>0</v>
      </c>
      <c r="K8" s="1003">
        <f t="shared" ref="K8:K19" si="0">SUM(B8,E8,H8)</f>
        <v>17</v>
      </c>
      <c r="L8" s="1003">
        <f t="shared" ref="L8:M23" si="1">SUM(C8,F8,I8)</f>
        <v>42</v>
      </c>
      <c r="M8" s="1003">
        <f t="shared" si="1"/>
        <v>59</v>
      </c>
      <c r="N8" s="839" t="s">
        <v>1062</v>
      </c>
    </row>
    <row r="9" spans="1:14" s="699" customFormat="1" ht="21.75" customHeight="1">
      <c r="A9" s="681" t="s">
        <v>1082</v>
      </c>
      <c r="B9" s="836">
        <v>0</v>
      </c>
      <c r="C9" s="836">
        <v>0</v>
      </c>
      <c r="D9" s="836">
        <v>0</v>
      </c>
      <c r="E9" s="836">
        <v>5</v>
      </c>
      <c r="F9" s="836">
        <v>4</v>
      </c>
      <c r="G9" s="836">
        <v>9</v>
      </c>
      <c r="H9" s="836">
        <v>0</v>
      </c>
      <c r="I9" s="836">
        <v>0</v>
      </c>
      <c r="J9" s="836">
        <v>0</v>
      </c>
      <c r="K9" s="873">
        <f t="shared" si="0"/>
        <v>5</v>
      </c>
      <c r="L9" s="873">
        <f t="shared" si="1"/>
        <v>4</v>
      </c>
      <c r="M9" s="873">
        <f t="shared" si="1"/>
        <v>9</v>
      </c>
      <c r="N9" s="709" t="s">
        <v>144</v>
      </c>
    </row>
    <row r="10" spans="1:14" s="699" customFormat="1" ht="21.75" customHeight="1">
      <c r="A10" s="684" t="s">
        <v>19</v>
      </c>
      <c r="B10" s="873">
        <v>0</v>
      </c>
      <c r="C10" s="873">
        <v>0</v>
      </c>
      <c r="D10" s="873">
        <v>0</v>
      </c>
      <c r="E10" s="873">
        <v>10</v>
      </c>
      <c r="F10" s="873">
        <v>10</v>
      </c>
      <c r="G10" s="873">
        <v>20</v>
      </c>
      <c r="H10" s="873">
        <v>6</v>
      </c>
      <c r="I10" s="873">
        <v>4</v>
      </c>
      <c r="J10" s="873">
        <v>10</v>
      </c>
      <c r="K10" s="873">
        <f t="shared" si="0"/>
        <v>16</v>
      </c>
      <c r="L10" s="873">
        <f t="shared" si="1"/>
        <v>14</v>
      </c>
      <c r="M10" s="873">
        <f t="shared" si="1"/>
        <v>30</v>
      </c>
      <c r="N10" s="839" t="s">
        <v>1071</v>
      </c>
    </row>
    <row r="11" spans="1:14" s="699" customFormat="1" ht="21.75" customHeight="1">
      <c r="A11" s="684" t="s">
        <v>20</v>
      </c>
      <c r="B11" s="873">
        <v>7</v>
      </c>
      <c r="C11" s="873">
        <v>14</v>
      </c>
      <c r="D11" s="873">
        <v>21</v>
      </c>
      <c r="E11" s="873">
        <v>16</v>
      </c>
      <c r="F11" s="873">
        <v>26</v>
      </c>
      <c r="G11" s="873">
        <v>42</v>
      </c>
      <c r="H11" s="873">
        <v>0</v>
      </c>
      <c r="I11" s="873">
        <v>0</v>
      </c>
      <c r="J11" s="873">
        <v>0</v>
      </c>
      <c r="K11" s="873">
        <f t="shared" si="0"/>
        <v>23</v>
      </c>
      <c r="L11" s="873">
        <f t="shared" si="1"/>
        <v>40</v>
      </c>
      <c r="M11" s="873">
        <f t="shared" si="1"/>
        <v>63</v>
      </c>
      <c r="N11" s="839" t="s">
        <v>147</v>
      </c>
    </row>
    <row r="12" spans="1:14" s="699" customFormat="1" ht="21.75" customHeight="1">
      <c r="A12" s="684" t="s">
        <v>43</v>
      </c>
      <c r="B12" s="873">
        <v>9</v>
      </c>
      <c r="C12" s="873">
        <v>5</v>
      </c>
      <c r="D12" s="873">
        <v>14</v>
      </c>
      <c r="E12" s="873">
        <v>6</v>
      </c>
      <c r="F12" s="873">
        <v>14</v>
      </c>
      <c r="G12" s="873">
        <v>20</v>
      </c>
      <c r="H12" s="873">
        <v>0</v>
      </c>
      <c r="I12" s="873">
        <v>0</v>
      </c>
      <c r="J12" s="873">
        <v>0</v>
      </c>
      <c r="K12" s="873">
        <f t="shared" si="0"/>
        <v>15</v>
      </c>
      <c r="L12" s="873">
        <f t="shared" si="1"/>
        <v>19</v>
      </c>
      <c r="M12" s="873">
        <f t="shared" si="1"/>
        <v>34</v>
      </c>
      <c r="N12" s="839" t="s">
        <v>1083</v>
      </c>
    </row>
    <row r="13" spans="1:14" s="699" customFormat="1" ht="21.75" customHeight="1">
      <c r="A13" s="684" t="s">
        <v>87</v>
      </c>
      <c r="B13" s="873">
        <v>0</v>
      </c>
      <c r="C13" s="873">
        <v>0</v>
      </c>
      <c r="D13" s="873">
        <v>0</v>
      </c>
      <c r="E13" s="873">
        <v>10</v>
      </c>
      <c r="F13" s="873">
        <v>14</v>
      </c>
      <c r="G13" s="873">
        <v>24</v>
      </c>
      <c r="H13" s="873">
        <v>5</v>
      </c>
      <c r="I13" s="873">
        <v>3</v>
      </c>
      <c r="J13" s="873">
        <v>8</v>
      </c>
      <c r="K13" s="873">
        <f t="shared" si="0"/>
        <v>15</v>
      </c>
      <c r="L13" s="873">
        <f t="shared" si="1"/>
        <v>17</v>
      </c>
      <c r="M13" s="873">
        <f t="shared" si="1"/>
        <v>32</v>
      </c>
      <c r="N13" s="839" t="s">
        <v>1084</v>
      </c>
    </row>
    <row r="14" spans="1:14" s="699" customFormat="1" ht="21.75" customHeight="1">
      <c r="A14" s="684" t="s">
        <v>23</v>
      </c>
      <c r="B14" s="873">
        <v>13</v>
      </c>
      <c r="C14" s="873">
        <v>4</v>
      </c>
      <c r="D14" s="873">
        <v>17</v>
      </c>
      <c r="E14" s="873">
        <v>7</v>
      </c>
      <c r="F14" s="873">
        <v>16</v>
      </c>
      <c r="G14" s="873">
        <v>23</v>
      </c>
      <c r="H14" s="873">
        <v>10</v>
      </c>
      <c r="I14" s="873">
        <v>14</v>
      </c>
      <c r="J14" s="873">
        <v>24</v>
      </c>
      <c r="K14" s="873">
        <f t="shared" si="0"/>
        <v>30</v>
      </c>
      <c r="L14" s="873">
        <f t="shared" si="1"/>
        <v>34</v>
      </c>
      <c r="M14" s="873">
        <f t="shared" si="1"/>
        <v>64</v>
      </c>
      <c r="N14" s="839" t="s">
        <v>1064</v>
      </c>
    </row>
    <row r="15" spans="1:14" s="699" customFormat="1" ht="21.75" customHeight="1">
      <c r="A15" s="684" t="s">
        <v>62</v>
      </c>
      <c r="B15" s="873">
        <v>0</v>
      </c>
      <c r="C15" s="873">
        <v>0</v>
      </c>
      <c r="D15" s="873">
        <v>0</v>
      </c>
      <c r="E15" s="873">
        <v>4</v>
      </c>
      <c r="F15" s="873">
        <v>24</v>
      </c>
      <c r="G15" s="873">
        <v>28</v>
      </c>
      <c r="H15" s="873">
        <v>0</v>
      </c>
      <c r="I15" s="873">
        <v>0</v>
      </c>
      <c r="J15" s="873">
        <v>0</v>
      </c>
      <c r="K15" s="873">
        <f t="shared" si="0"/>
        <v>4</v>
      </c>
      <c r="L15" s="873">
        <f t="shared" si="1"/>
        <v>24</v>
      </c>
      <c r="M15" s="873">
        <f t="shared" si="1"/>
        <v>28</v>
      </c>
      <c r="N15" s="839" t="s">
        <v>1085</v>
      </c>
    </row>
    <row r="16" spans="1:14" s="699" customFormat="1" ht="21.75" customHeight="1">
      <c r="A16" s="684" t="s">
        <v>24</v>
      </c>
      <c r="B16" s="873">
        <v>11</v>
      </c>
      <c r="C16" s="873">
        <v>2</v>
      </c>
      <c r="D16" s="873">
        <v>13</v>
      </c>
      <c r="E16" s="873">
        <v>5</v>
      </c>
      <c r="F16" s="873">
        <v>7</v>
      </c>
      <c r="G16" s="873">
        <v>12</v>
      </c>
      <c r="H16" s="873">
        <v>0</v>
      </c>
      <c r="I16" s="873">
        <v>0</v>
      </c>
      <c r="J16" s="873">
        <v>0</v>
      </c>
      <c r="K16" s="873">
        <f t="shared" si="0"/>
        <v>16</v>
      </c>
      <c r="L16" s="873">
        <f t="shared" si="1"/>
        <v>9</v>
      </c>
      <c r="M16" s="873">
        <f t="shared" si="1"/>
        <v>25</v>
      </c>
      <c r="N16" s="839" t="s">
        <v>153</v>
      </c>
    </row>
    <row r="17" spans="1:14" s="699" customFormat="1" ht="21.75" customHeight="1">
      <c r="A17" s="684" t="s">
        <v>54</v>
      </c>
      <c r="B17" s="873">
        <v>8</v>
      </c>
      <c r="C17" s="873">
        <v>11</v>
      </c>
      <c r="D17" s="873">
        <v>19</v>
      </c>
      <c r="E17" s="873">
        <v>5</v>
      </c>
      <c r="F17" s="873">
        <v>12</v>
      </c>
      <c r="G17" s="873">
        <v>17</v>
      </c>
      <c r="H17" s="873">
        <v>0</v>
      </c>
      <c r="I17" s="873">
        <v>0</v>
      </c>
      <c r="J17" s="873">
        <v>0</v>
      </c>
      <c r="K17" s="873">
        <f t="shared" si="0"/>
        <v>13</v>
      </c>
      <c r="L17" s="873">
        <f t="shared" si="1"/>
        <v>23</v>
      </c>
      <c r="M17" s="873">
        <f t="shared" si="1"/>
        <v>36</v>
      </c>
      <c r="N17" s="839" t="s">
        <v>1086</v>
      </c>
    </row>
    <row r="18" spans="1:14" s="699" customFormat="1" ht="21.75" customHeight="1">
      <c r="A18" s="684" t="s">
        <v>2</v>
      </c>
      <c r="B18" s="873">
        <v>0</v>
      </c>
      <c r="C18" s="873">
        <v>0</v>
      </c>
      <c r="D18" s="873">
        <v>0</v>
      </c>
      <c r="E18" s="873">
        <v>14</v>
      </c>
      <c r="F18" s="873">
        <v>36</v>
      </c>
      <c r="G18" s="873">
        <v>50</v>
      </c>
      <c r="H18" s="873">
        <v>19</v>
      </c>
      <c r="I18" s="873">
        <v>19</v>
      </c>
      <c r="J18" s="873">
        <v>38</v>
      </c>
      <c r="K18" s="873">
        <f t="shared" si="0"/>
        <v>33</v>
      </c>
      <c r="L18" s="873">
        <f t="shared" si="1"/>
        <v>55</v>
      </c>
      <c r="M18" s="873">
        <f t="shared" si="1"/>
        <v>88</v>
      </c>
      <c r="N18" s="839" t="s">
        <v>169</v>
      </c>
    </row>
    <row r="19" spans="1:14" s="699" customFormat="1" ht="21.75" customHeight="1">
      <c r="A19" s="684" t="s">
        <v>4</v>
      </c>
      <c r="B19" s="873">
        <v>0</v>
      </c>
      <c r="C19" s="873">
        <v>0</v>
      </c>
      <c r="D19" s="873">
        <v>0</v>
      </c>
      <c r="E19" s="873">
        <v>2</v>
      </c>
      <c r="F19" s="873">
        <v>0</v>
      </c>
      <c r="G19" s="873">
        <v>2</v>
      </c>
      <c r="H19" s="873">
        <v>0</v>
      </c>
      <c r="I19" s="873">
        <v>0</v>
      </c>
      <c r="J19" s="873">
        <v>0</v>
      </c>
      <c r="K19" s="873">
        <f t="shared" si="0"/>
        <v>2</v>
      </c>
      <c r="L19" s="873">
        <f t="shared" si="1"/>
        <v>0</v>
      </c>
      <c r="M19" s="873">
        <f t="shared" si="1"/>
        <v>2</v>
      </c>
      <c r="N19" s="839" t="s">
        <v>957</v>
      </c>
    </row>
    <row r="20" spans="1:14" s="699" customFormat="1" ht="21.75" customHeight="1">
      <c r="A20" s="684" t="s">
        <v>25</v>
      </c>
      <c r="B20" s="873">
        <v>0</v>
      </c>
      <c r="C20" s="873">
        <v>0</v>
      </c>
      <c r="D20" s="873">
        <v>0</v>
      </c>
      <c r="E20" s="873">
        <v>5</v>
      </c>
      <c r="F20" s="873">
        <v>4</v>
      </c>
      <c r="G20" s="873">
        <v>9</v>
      </c>
      <c r="H20" s="873">
        <v>0</v>
      </c>
      <c r="I20" s="873">
        <v>0</v>
      </c>
      <c r="J20" s="873">
        <v>0</v>
      </c>
      <c r="K20" s="873">
        <v>31</v>
      </c>
      <c r="L20" s="873">
        <v>4</v>
      </c>
      <c r="M20" s="873">
        <v>35</v>
      </c>
      <c r="N20" s="839" t="s">
        <v>1068</v>
      </c>
    </row>
    <row r="21" spans="1:14" s="699" customFormat="1" ht="21.75" customHeight="1">
      <c r="A21" s="684" t="s">
        <v>28</v>
      </c>
      <c r="B21" s="873">
        <v>0</v>
      </c>
      <c r="C21" s="873">
        <v>0</v>
      </c>
      <c r="D21" s="873">
        <v>0</v>
      </c>
      <c r="E21" s="873">
        <v>14</v>
      </c>
      <c r="F21" s="873">
        <v>4</v>
      </c>
      <c r="G21" s="873">
        <v>18</v>
      </c>
      <c r="H21" s="873">
        <v>14</v>
      </c>
      <c r="I21" s="873">
        <v>4</v>
      </c>
      <c r="J21" s="873">
        <v>18</v>
      </c>
      <c r="K21" s="873">
        <f>SUM(B21,E21,H21)</f>
        <v>28</v>
      </c>
      <c r="L21" s="873">
        <f t="shared" si="1"/>
        <v>8</v>
      </c>
      <c r="M21" s="873">
        <f t="shared" si="1"/>
        <v>36</v>
      </c>
      <c r="N21" s="839" t="s">
        <v>491</v>
      </c>
    </row>
    <row r="22" spans="1:14" s="699" customFormat="1" ht="21.75" customHeight="1">
      <c r="A22" s="684" t="s">
        <v>277</v>
      </c>
      <c r="B22" s="873">
        <v>0</v>
      </c>
      <c r="C22" s="873">
        <v>0</v>
      </c>
      <c r="D22" s="873">
        <v>0</v>
      </c>
      <c r="E22" s="873">
        <v>16</v>
      </c>
      <c r="F22" s="873">
        <v>1</v>
      </c>
      <c r="G22" s="873">
        <v>17</v>
      </c>
      <c r="H22" s="873">
        <v>15</v>
      </c>
      <c r="I22" s="873">
        <v>4</v>
      </c>
      <c r="J22" s="873">
        <v>19</v>
      </c>
      <c r="K22" s="873">
        <f>SUM(B22,E22,H22)</f>
        <v>31</v>
      </c>
      <c r="L22" s="873">
        <f t="shared" si="1"/>
        <v>5</v>
      </c>
      <c r="M22" s="873">
        <f t="shared" si="1"/>
        <v>36</v>
      </c>
      <c r="N22" s="839" t="s">
        <v>1039</v>
      </c>
    </row>
    <row r="23" spans="1:14" s="699" customFormat="1" ht="21.75" customHeight="1">
      <c r="A23" s="689" t="s">
        <v>302</v>
      </c>
      <c r="B23" s="894">
        <v>0</v>
      </c>
      <c r="C23" s="894">
        <v>0</v>
      </c>
      <c r="D23" s="894">
        <v>0</v>
      </c>
      <c r="E23" s="894">
        <v>17</v>
      </c>
      <c r="F23" s="894">
        <v>9</v>
      </c>
      <c r="G23" s="894">
        <v>26</v>
      </c>
      <c r="H23" s="894">
        <v>18</v>
      </c>
      <c r="I23" s="894">
        <v>10</v>
      </c>
      <c r="J23" s="894">
        <v>28</v>
      </c>
      <c r="K23" s="873">
        <f>SUM(B23,E23,H23)</f>
        <v>35</v>
      </c>
      <c r="L23" s="873">
        <f t="shared" si="1"/>
        <v>19</v>
      </c>
      <c r="M23" s="873">
        <f t="shared" si="1"/>
        <v>54</v>
      </c>
      <c r="N23" s="866" t="s">
        <v>1087</v>
      </c>
    </row>
    <row r="24" spans="1:14" s="699" customFormat="1" ht="21.75" customHeight="1" thickBot="1">
      <c r="A24" s="688" t="s">
        <v>88</v>
      </c>
      <c r="B24" s="894">
        <v>0</v>
      </c>
      <c r="C24" s="894">
        <v>0</v>
      </c>
      <c r="D24" s="894">
        <v>0</v>
      </c>
      <c r="E24" s="894">
        <v>9</v>
      </c>
      <c r="F24" s="894">
        <v>11</v>
      </c>
      <c r="G24" s="894">
        <v>20</v>
      </c>
      <c r="H24" s="894">
        <v>0</v>
      </c>
      <c r="I24" s="894">
        <v>0</v>
      </c>
      <c r="J24" s="894">
        <v>0</v>
      </c>
      <c r="K24" s="875">
        <f>SUM(B24,E24,H24)</f>
        <v>9</v>
      </c>
      <c r="L24" s="875">
        <f>SUM(C24,F24,I24)</f>
        <v>11</v>
      </c>
      <c r="M24" s="875">
        <f>SUM(D24,G24,J24)</f>
        <v>20</v>
      </c>
      <c r="N24" s="842" t="s">
        <v>1088</v>
      </c>
    </row>
    <row r="25" spans="1:14" s="699" customFormat="1" ht="21.75" customHeight="1" thickBot="1">
      <c r="A25" s="692" t="s">
        <v>78</v>
      </c>
      <c r="B25" s="844">
        <f>SUM(B8:B24)</f>
        <v>56</v>
      </c>
      <c r="C25" s="844">
        <f t="shared" ref="C25:M25" si="2">SUM(C8:C24)</f>
        <v>51</v>
      </c>
      <c r="D25" s="844">
        <f t="shared" si="2"/>
        <v>107</v>
      </c>
      <c r="E25" s="844">
        <f t="shared" si="2"/>
        <v>154</v>
      </c>
      <c r="F25" s="844">
        <f t="shared" si="2"/>
        <v>219</v>
      </c>
      <c r="G25" s="844">
        <f t="shared" si="2"/>
        <v>373</v>
      </c>
      <c r="H25" s="844">
        <f t="shared" si="2"/>
        <v>87</v>
      </c>
      <c r="I25" s="844">
        <f t="shared" si="2"/>
        <v>58</v>
      </c>
      <c r="J25" s="844">
        <f t="shared" si="2"/>
        <v>145</v>
      </c>
      <c r="K25" s="844">
        <f t="shared" si="2"/>
        <v>323</v>
      </c>
      <c r="L25" s="844">
        <f t="shared" si="2"/>
        <v>328</v>
      </c>
      <c r="M25" s="844">
        <f t="shared" si="2"/>
        <v>651</v>
      </c>
      <c r="N25" s="867" t="s">
        <v>512</v>
      </c>
    </row>
    <row r="26" spans="1:14" ht="24" customHeight="1" thickTop="1"/>
    <row r="27" spans="1:14" s="793" customFormat="1" ht="24" customHeight="1"/>
    <row r="28" spans="1:14" s="793" customFormat="1" ht="24" customHeight="1"/>
    <row r="29" spans="1:14" ht="27.75" customHeight="1"/>
    <row r="30" spans="1:14" ht="27.75" customHeight="1"/>
    <row r="31" spans="1:14" ht="27" customHeight="1"/>
    <row r="32" spans="1:14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30.75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75" firstPageNumber="161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9900"/>
  </sheetPr>
  <dimension ref="A1:K57"/>
  <sheetViews>
    <sheetView rightToLeft="1" view="pageBreakPreview" zoomScale="80" zoomScaleNormal="75" zoomScaleSheetLayoutView="80" workbookViewId="0">
      <selection activeCell="B18" sqref="B18"/>
    </sheetView>
  </sheetViews>
  <sheetFormatPr defaultRowHeight="12.75"/>
  <cols>
    <col min="1" max="1" width="23.5703125" style="10" customWidth="1"/>
    <col min="2" max="10" width="11.140625" style="10" customWidth="1"/>
    <col min="11" max="11" width="29.28515625" style="10" customWidth="1"/>
    <col min="12" max="16384" width="9.140625" style="10"/>
  </cols>
  <sheetData>
    <row r="1" spans="1:11" s="9" customFormat="1" ht="22.5" customHeight="1">
      <c r="A1" s="1052" t="s">
        <v>671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</row>
    <row r="2" spans="1:11" s="9" customFormat="1" ht="36.75" customHeight="1">
      <c r="A2" s="1043" t="s">
        <v>698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53" customFormat="1" ht="17.25" customHeight="1" thickBot="1">
      <c r="A3" s="457" t="s">
        <v>591</v>
      </c>
      <c r="B3" s="304"/>
      <c r="C3" s="304"/>
      <c r="D3" s="304"/>
      <c r="E3" s="304"/>
      <c r="F3" s="304"/>
      <c r="G3" s="304"/>
      <c r="H3" s="304"/>
      <c r="I3" s="304"/>
      <c r="J3" s="304"/>
      <c r="K3" s="321" t="s">
        <v>592</v>
      </c>
    </row>
    <row r="4" spans="1:11" ht="15" customHeight="1" thickTop="1">
      <c r="A4" s="1047" t="s">
        <v>14</v>
      </c>
      <c r="B4" s="1047" t="s">
        <v>6</v>
      </c>
      <c r="C4" s="1047"/>
      <c r="D4" s="1047"/>
      <c r="E4" s="1047" t="s">
        <v>7</v>
      </c>
      <c r="F4" s="1047"/>
      <c r="G4" s="1047"/>
      <c r="H4" s="1047" t="s">
        <v>234</v>
      </c>
      <c r="I4" s="1047"/>
      <c r="J4" s="1047"/>
      <c r="K4" s="1053" t="s">
        <v>163</v>
      </c>
    </row>
    <row r="5" spans="1:11" ht="14.25" customHeight="1">
      <c r="A5" s="1042"/>
      <c r="B5" s="248"/>
      <c r="C5" s="248" t="s">
        <v>441</v>
      </c>
      <c r="D5" s="248"/>
      <c r="E5" s="248"/>
      <c r="F5" s="248" t="s">
        <v>127</v>
      </c>
      <c r="G5" s="248"/>
      <c r="H5" s="248"/>
      <c r="I5" s="248" t="s">
        <v>128</v>
      </c>
      <c r="J5" s="248"/>
      <c r="K5" s="1054"/>
    </row>
    <row r="6" spans="1:11" ht="15.75" customHeight="1">
      <c r="A6" s="1042"/>
      <c r="B6" s="536" t="s">
        <v>235</v>
      </c>
      <c r="C6" s="537" t="s">
        <v>267</v>
      </c>
      <c r="D6" s="536" t="s">
        <v>241</v>
      </c>
      <c r="E6" s="536" t="s">
        <v>235</v>
      </c>
      <c r="F6" s="537" t="s">
        <v>267</v>
      </c>
      <c r="G6" s="536" t="s">
        <v>241</v>
      </c>
      <c r="H6" s="536" t="s">
        <v>235</v>
      </c>
      <c r="I6" s="537" t="s">
        <v>267</v>
      </c>
      <c r="J6" s="536" t="s">
        <v>241</v>
      </c>
      <c r="K6" s="1054"/>
    </row>
    <row r="7" spans="1:11" ht="12" customHeight="1" thickBot="1">
      <c r="A7" s="1056"/>
      <c r="B7" s="538" t="s">
        <v>238</v>
      </c>
      <c r="C7" s="538" t="s">
        <v>239</v>
      </c>
      <c r="D7" s="538" t="s">
        <v>240</v>
      </c>
      <c r="E7" s="538" t="s">
        <v>238</v>
      </c>
      <c r="F7" s="538" t="s">
        <v>239</v>
      </c>
      <c r="G7" s="538" t="s">
        <v>240</v>
      </c>
      <c r="H7" s="538" t="s">
        <v>238</v>
      </c>
      <c r="I7" s="538" t="s">
        <v>239</v>
      </c>
      <c r="J7" s="538" t="s">
        <v>240</v>
      </c>
      <c r="K7" s="1055"/>
    </row>
    <row r="8" spans="1:11" ht="17.25" customHeight="1">
      <c r="A8" s="306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56" t="s">
        <v>164</v>
      </c>
    </row>
    <row r="9" spans="1:11" ht="15.75" customHeight="1">
      <c r="A9" s="49" t="s">
        <v>16</v>
      </c>
      <c r="B9" s="540">
        <v>40</v>
      </c>
      <c r="C9" s="540">
        <v>83</v>
      </c>
      <c r="D9" s="540">
        <v>123</v>
      </c>
      <c r="E9" s="540">
        <v>0</v>
      </c>
      <c r="F9" s="540">
        <v>0</v>
      </c>
      <c r="G9" s="540">
        <v>0</v>
      </c>
      <c r="H9" s="540">
        <f>SUM(B9,E9)</f>
        <v>40</v>
      </c>
      <c r="I9" s="540">
        <f>SUM(C9,F9)</f>
        <v>83</v>
      </c>
      <c r="J9" s="540">
        <f>SUM(D9,G9)</f>
        <v>123</v>
      </c>
      <c r="K9" s="27" t="s">
        <v>172</v>
      </c>
    </row>
    <row r="10" spans="1:11" ht="17.25" customHeight="1">
      <c r="A10" s="49" t="s">
        <v>17</v>
      </c>
      <c r="B10" s="540">
        <v>38</v>
      </c>
      <c r="C10" s="540">
        <v>71</v>
      </c>
      <c r="D10" s="540">
        <v>109</v>
      </c>
      <c r="E10" s="540">
        <v>0</v>
      </c>
      <c r="F10" s="540">
        <v>0</v>
      </c>
      <c r="G10" s="540">
        <v>0</v>
      </c>
      <c r="H10" s="540">
        <f t="shared" ref="H10:H21" si="0">SUM(B10,E10)</f>
        <v>38</v>
      </c>
      <c r="I10" s="540">
        <f t="shared" ref="I10:I21" si="1">SUM(C10,F10)</f>
        <v>71</v>
      </c>
      <c r="J10" s="540">
        <f t="shared" ref="J10:J21" si="2">SUM(D10,G10)</f>
        <v>109</v>
      </c>
      <c r="K10" s="27" t="s">
        <v>144</v>
      </c>
    </row>
    <row r="11" spans="1:11" ht="17.25" customHeight="1">
      <c r="A11" s="49" t="s">
        <v>18</v>
      </c>
      <c r="B11" s="540">
        <v>47</v>
      </c>
      <c r="C11" s="540">
        <v>105</v>
      </c>
      <c r="D11" s="540">
        <v>152</v>
      </c>
      <c r="E11" s="540">
        <v>0</v>
      </c>
      <c r="F11" s="540">
        <v>0</v>
      </c>
      <c r="G11" s="540">
        <v>0</v>
      </c>
      <c r="H11" s="540">
        <f t="shared" si="0"/>
        <v>47</v>
      </c>
      <c r="I11" s="540">
        <f t="shared" si="1"/>
        <v>105</v>
      </c>
      <c r="J11" s="540">
        <f t="shared" si="2"/>
        <v>152</v>
      </c>
      <c r="K11" s="27" t="s">
        <v>145</v>
      </c>
    </row>
    <row r="12" spans="1:11" ht="15.75" customHeight="1">
      <c r="A12" s="49" t="s">
        <v>20</v>
      </c>
      <c r="B12" s="540">
        <v>172</v>
      </c>
      <c r="C12" s="540">
        <v>242</v>
      </c>
      <c r="D12" s="540">
        <v>414</v>
      </c>
      <c r="E12" s="540">
        <v>0</v>
      </c>
      <c r="F12" s="540">
        <v>1</v>
      </c>
      <c r="G12" s="540">
        <v>1</v>
      </c>
      <c r="H12" s="540">
        <f t="shared" si="0"/>
        <v>172</v>
      </c>
      <c r="I12" s="540">
        <f t="shared" si="1"/>
        <v>243</v>
      </c>
      <c r="J12" s="540">
        <f t="shared" si="2"/>
        <v>415</v>
      </c>
      <c r="K12" s="27" t="s">
        <v>147</v>
      </c>
    </row>
    <row r="13" spans="1:11" ht="17.25" customHeight="1">
      <c r="A13" s="49" t="s">
        <v>23</v>
      </c>
      <c r="B13" s="540">
        <v>181</v>
      </c>
      <c r="C13" s="540">
        <v>302</v>
      </c>
      <c r="D13" s="540">
        <v>483</v>
      </c>
      <c r="E13" s="540">
        <v>0</v>
      </c>
      <c r="F13" s="540">
        <v>0</v>
      </c>
      <c r="G13" s="540">
        <v>0</v>
      </c>
      <c r="H13" s="540">
        <f t="shared" si="0"/>
        <v>181</v>
      </c>
      <c r="I13" s="540">
        <f t="shared" si="1"/>
        <v>302</v>
      </c>
      <c r="J13" s="540">
        <f t="shared" si="2"/>
        <v>483</v>
      </c>
      <c r="K13" s="27" t="s">
        <v>151</v>
      </c>
    </row>
    <row r="14" spans="1:11" ht="17.25" customHeight="1">
      <c r="A14" s="49" t="s">
        <v>24</v>
      </c>
      <c r="B14" s="540">
        <v>309</v>
      </c>
      <c r="C14" s="540">
        <v>258</v>
      </c>
      <c r="D14" s="540">
        <v>567</v>
      </c>
      <c r="E14" s="540">
        <v>0</v>
      </c>
      <c r="F14" s="540">
        <v>0</v>
      </c>
      <c r="G14" s="540">
        <v>0</v>
      </c>
      <c r="H14" s="540">
        <f t="shared" si="0"/>
        <v>309</v>
      </c>
      <c r="I14" s="540">
        <f t="shared" si="1"/>
        <v>258</v>
      </c>
      <c r="J14" s="540">
        <f t="shared" si="2"/>
        <v>567</v>
      </c>
      <c r="K14" s="57" t="s">
        <v>166</v>
      </c>
    </row>
    <row r="15" spans="1:11" ht="15.75" customHeight="1">
      <c r="A15" s="332" t="s">
        <v>289</v>
      </c>
      <c r="B15" s="540">
        <v>129</v>
      </c>
      <c r="C15" s="540">
        <v>33</v>
      </c>
      <c r="D15" s="540">
        <v>162</v>
      </c>
      <c r="E15" s="540">
        <v>0</v>
      </c>
      <c r="F15" s="540">
        <v>0</v>
      </c>
      <c r="G15" s="540">
        <v>0</v>
      </c>
      <c r="H15" s="540">
        <f>SUM(B15,E15)</f>
        <v>129</v>
      </c>
      <c r="I15" s="540">
        <f>SUM(C15,F15)</f>
        <v>33</v>
      </c>
      <c r="J15" s="540">
        <f>SUM(D15,G15)</f>
        <v>162</v>
      </c>
      <c r="K15" s="27" t="s">
        <v>497</v>
      </c>
    </row>
    <row r="16" spans="1:11" ht="17.25" customHeight="1">
      <c r="A16" s="49" t="s">
        <v>44</v>
      </c>
      <c r="B16" s="540">
        <v>390</v>
      </c>
      <c r="C16" s="540">
        <v>481</v>
      </c>
      <c r="D16" s="540">
        <v>871</v>
      </c>
      <c r="E16" s="540">
        <v>0</v>
      </c>
      <c r="F16" s="540">
        <v>0</v>
      </c>
      <c r="G16" s="540">
        <v>0</v>
      </c>
      <c r="H16" s="540">
        <f t="shared" si="0"/>
        <v>390</v>
      </c>
      <c r="I16" s="540">
        <f t="shared" si="1"/>
        <v>481</v>
      </c>
      <c r="J16" s="540">
        <f t="shared" si="2"/>
        <v>871</v>
      </c>
      <c r="K16" s="27" t="s">
        <v>173</v>
      </c>
    </row>
    <row r="17" spans="1:11" ht="17.25" customHeight="1">
      <c r="A17" s="420" t="s">
        <v>4</v>
      </c>
      <c r="B17" s="540">
        <v>488</v>
      </c>
      <c r="C17" s="540">
        <v>635</v>
      </c>
      <c r="D17" s="540">
        <v>1123</v>
      </c>
      <c r="E17" s="540">
        <v>0</v>
      </c>
      <c r="F17" s="540">
        <v>0</v>
      </c>
      <c r="G17" s="540">
        <v>0</v>
      </c>
      <c r="H17" s="540">
        <f t="shared" si="0"/>
        <v>488</v>
      </c>
      <c r="I17" s="540">
        <f t="shared" si="1"/>
        <v>635</v>
      </c>
      <c r="J17" s="540">
        <f t="shared" si="2"/>
        <v>1123</v>
      </c>
      <c r="K17" s="27" t="s">
        <v>174</v>
      </c>
    </row>
    <row r="18" spans="1:11" ht="17.25" customHeight="1">
      <c r="A18" s="114" t="s">
        <v>277</v>
      </c>
      <c r="B18" s="540">
        <v>81</v>
      </c>
      <c r="C18" s="540">
        <v>13</v>
      </c>
      <c r="D18" s="540">
        <v>94</v>
      </c>
      <c r="E18" s="540">
        <v>0</v>
      </c>
      <c r="F18" s="540">
        <v>0</v>
      </c>
      <c r="G18" s="540">
        <v>0</v>
      </c>
      <c r="H18" s="540">
        <f>SUM(B18,E18)</f>
        <v>81</v>
      </c>
      <c r="I18" s="540">
        <f>SUM(C18,F18)</f>
        <v>13</v>
      </c>
      <c r="J18" s="540">
        <f>SUM(D18,G18)</f>
        <v>94</v>
      </c>
      <c r="K18" s="164" t="s">
        <v>278</v>
      </c>
    </row>
    <row r="19" spans="1:11" ht="17.25" customHeight="1">
      <c r="A19" s="49" t="s">
        <v>25</v>
      </c>
      <c r="B19" s="540">
        <v>424</v>
      </c>
      <c r="C19" s="540">
        <v>454</v>
      </c>
      <c r="D19" s="540">
        <v>878</v>
      </c>
      <c r="E19" s="540">
        <v>0</v>
      </c>
      <c r="F19" s="540">
        <v>0</v>
      </c>
      <c r="G19" s="540">
        <v>0</v>
      </c>
      <c r="H19" s="540">
        <f t="shared" si="0"/>
        <v>424</v>
      </c>
      <c r="I19" s="540">
        <f t="shared" si="1"/>
        <v>454</v>
      </c>
      <c r="J19" s="540">
        <f t="shared" si="2"/>
        <v>878</v>
      </c>
      <c r="K19" s="303" t="s">
        <v>274</v>
      </c>
    </row>
    <row r="20" spans="1:11" ht="17.25" customHeight="1">
      <c r="A20" s="49" t="s">
        <v>28</v>
      </c>
      <c r="B20" s="540">
        <v>65</v>
      </c>
      <c r="C20" s="540">
        <v>117</v>
      </c>
      <c r="D20" s="540">
        <v>182</v>
      </c>
      <c r="E20" s="540">
        <v>0</v>
      </c>
      <c r="F20" s="540">
        <v>0</v>
      </c>
      <c r="G20" s="540">
        <v>0</v>
      </c>
      <c r="H20" s="540">
        <f t="shared" si="0"/>
        <v>65</v>
      </c>
      <c r="I20" s="540">
        <f t="shared" si="1"/>
        <v>117</v>
      </c>
      <c r="J20" s="540">
        <f t="shared" si="2"/>
        <v>182</v>
      </c>
      <c r="K20" s="27" t="s">
        <v>157</v>
      </c>
    </row>
    <row r="21" spans="1:11" ht="17.25" customHeight="1">
      <c r="A21" s="49" t="s">
        <v>63</v>
      </c>
      <c r="B21" s="540">
        <v>57</v>
      </c>
      <c r="C21" s="540">
        <v>46</v>
      </c>
      <c r="D21" s="540">
        <v>103</v>
      </c>
      <c r="E21" s="540">
        <v>0</v>
      </c>
      <c r="F21" s="540">
        <v>0</v>
      </c>
      <c r="G21" s="540">
        <v>0</v>
      </c>
      <c r="H21" s="540">
        <f t="shared" si="0"/>
        <v>57</v>
      </c>
      <c r="I21" s="540">
        <f t="shared" si="1"/>
        <v>46</v>
      </c>
      <c r="J21" s="540">
        <f t="shared" si="2"/>
        <v>103</v>
      </c>
      <c r="K21" s="27" t="s">
        <v>442</v>
      </c>
    </row>
    <row r="22" spans="1:11" ht="17.25" customHeight="1">
      <c r="A22" s="49" t="s">
        <v>11</v>
      </c>
      <c r="B22" s="540">
        <f>SUM(B9:B21)</f>
        <v>2421</v>
      </c>
      <c r="C22" s="540">
        <f>SUM(C9:C21)</f>
        <v>2840</v>
      </c>
      <c r="D22" s="540">
        <f>SUM(D9:D21)</f>
        <v>5261</v>
      </c>
      <c r="E22" s="540">
        <v>0</v>
      </c>
      <c r="F22" s="540">
        <v>0</v>
      </c>
      <c r="G22" s="540">
        <v>0</v>
      </c>
      <c r="H22" s="540">
        <f>SUM(H9:H21)</f>
        <v>2421</v>
      </c>
      <c r="I22" s="540">
        <f>SUM(I9:I21)</f>
        <v>2841</v>
      </c>
      <c r="J22" s="540">
        <f>SUM(J9:J21)</f>
        <v>5262</v>
      </c>
      <c r="K22" s="27" t="s">
        <v>161</v>
      </c>
    </row>
    <row r="23" spans="1:11" ht="14.25" customHeight="1">
      <c r="A23" s="51" t="s">
        <v>12</v>
      </c>
      <c r="B23" s="540"/>
      <c r="C23" s="540"/>
      <c r="D23" s="540"/>
      <c r="E23" s="540"/>
      <c r="F23" s="540"/>
      <c r="G23" s="540"/>
      <c r="H23" s="540"/>
      <c r="I23" s="540"/>
      <c r="J23" s="540"/>
      <c r="K23" s="4" t="s">
        <v>170</v>
      </c>
    </row>
    <row r="24" spans="1:11" ht="17.25" hidden="1" customHeight="1">
      <c r="A24" s="49" t="s">
        <v>20</v>
      </c>
      <c r="B24" s="540">
        <v>0</v>
      </c>
      <c r="C24" s="540">
        <v>0</v>
      </c>
      <c r="D24" s="540">
        <v>0</v>
      </c>
      <c r="E24" s="540">
        <v>0</v>
      </c>
      <c r="F24" s="540">
        <v>0</v>
      </c>
      <c r="G24" s="540">
        <v>0</v>
      </c>
      <c r="H24" s="540">
        <f>SUM(B24,E24)</f>
        <v>0</v>
      </c>
      <c r="I24" s="540">
        <f>SUM(C24,F24)</f>
        <v>0</v>
      </c>
      <c r="J24" s="540">
        <f>SUM(D24,G24)</f>
        <v>0</v>
      </c>
      <c r="K24" s="27" t="s">
        <v>147</v>
      </c>
    </row>
    <row r="25" spans="1:11" ht="17.25" hidden="1" customHeight="1">
      <c r="A25" s="470" t="s">
        <v>23</v>
      </c>
      <c r="B25" s="540">
        <v>0</v>
      </c>
      <c r="C25" s="540">
        <v>0</v>
      </c>
      <c r="D25" s="540">
        <v>0</v>
      </c>
      <c r="E25" s="540">
        <v>0</v>
      </c>
      <c r="F25" s="540">
        <v>0</v>
      </c>
      <c r="G25" s="540">
        <v>0</v>
      </c>
      <c r="H25" s="540">
        <v>0</v>
      </c>
      <c r="I25" s="540">
        <v>0</v>
      </c>
      <c r="J25" s="540">
        <v>0</v>
      </c>
      <c r="K25" s="27" t="s">
        <v>151</v>
      </c>
    </row>
    <row r="26" spans="1:11" ht="17.25" customHeight="1">
      <c r="A26" s="49" t="s">
        <v>24</v>
      </c>
      <c r="B26" s="540">
        <v>222</v>
      </c>
      <c r="C26" s="540">
        <v>131</v>
      </c>
      <c r="D26" s="540">
        <v>353</v>
      </c>
      <c r="E26" s="540">
        <v>0</v>
      </c>
      <c r="F26" s="540">
        <v>0</v>
      </c>
      <c r="G26" s="540">
        <v>0</v>
      </c>
      <c r="H26" s="540">
        <f t="shared" ref="H26:H33" si="3">SUM(B26,E26)</f>
        <v>222</v>
      </c>
      <c r="I26" s="540">
        <f t="shared" ref="I26:I33" si="4">SUM(C26,F26)</f>
        <v>131</v>
      </c>
      <c r="J26" s="540">
        <f t="shared" ref="J26:J33" si="5">SUM(D26,G26)</f>
        <v>353</v>
      </c>
      <c r="K26" s="57" t="s">
        <v>166</v>
      </c>
    </row>
    <row r="27" spans="1:11" ht="17.25" customHeight="1">
      <c r="A27" s="332" t="s">
        <v>289</v>
      </c>
      <c r="B27" s="540">
        <v>52</v>
      </c>
      <c r="C27" s="540">
        <v>3</v>
      </c>
      <c r="D27" s="540">
        <v>55</v>
      </c>
      <c r="E27" s="540">
        <v>0</v>
      </c>
      <c r="F27" s="540">
        <v>0</v>
      </c>
      <c r="G27" s="540">
        <v>0</v>
      </c>
      <c r="H27" s="540">
        <f>SUM(B27,E27)</f>
        <v>52</v>
      </c>
      <c r="I27" s="540">
        <f>SUM(C27,F27)</f>
        <v>3</v>
      </c>
      <c r="J27" s="540">
        <f>SUM(D27,G27)</f>
        <v>55</v>
      </c>
      <c r="K27" s="27" t="s">
        <v>497</v>
      </c>
    </row>
    <row r="28" spans="1:11" ht="17.25" customHeight="1">
      <c r="A28" s="49" t="s">
        <v>44</v>
      </c>
      <c r="B28" s="540">
        <v>123</v>
      </c>
      <c r="C28" s="540">
        <v>181</v>
      </c>
      <c r="D28" s="540">
        <v>304</v>
      </c>
      <c r="E28" s="540">
        <v>0</v>
      </c>
      <c r="F28" s="540">
        <v>0</v>
      </c>
      <c r="G28" s="540">
        <v>0</v>
      </c>
      <c r="H28" s="540">
        <f t="shared" si="3"/>
        <v>123</v>
      </c>
      <c r="I28" s="540">
        <f t="shared" si="4"/>
        <v>181</v>
      </c>
      <c r="J28" s="540">
        <f t="shared" si="5"/>
        <v>304</v>
      </c>
      <c r="K28" s="27" t="s">
        <v>173</v>
      </c>
    </row>
    <row r="29" spans="1:11" ht="17.25" customHeight="1">
      <c r="A29" s="49" t="s">
        <v>4</v>
      </c>
      <c r="B29" s="540">
        <v>93</v>
      </c>
      <c r="C29" s="540">
        <v>115</v>
      </c>
      <c r="D29" s="540">
        <v>208</v>
      </c>
      <c r="E29" s="540">
        <v>0</v>
      </c>
      <c r="F29" s="540">
        <v>0</v>
      </c>
      <c r="G29" s="540">
        <v>0</v>
      </c>
      <c r="H29" s="540">
        <f t="shared" si="3"/>
        <v>93</v>
      </c>
      <c r="I29" s="540">
        <f t="shared" si="4"/>
        <v>115</v>
      </c>
      <c r="J29" s="540">
        <f t="shared" si="5"/>
        <v>208</v>
      </c>
      <c r="K29" s="27" t="s">
        <v>174</v>
      </c>
    </row>
    <row r="30" spans="1:11" ht="17.25" customHeight="1">
      <c r="A30" s="114" t="s">
        <v>277</v>
      </c>
      <c r="B30" s="540">
        <v>70</v>
      </c>
      <c r="C30" s="540">
        <v>7</v>
      </c>
      <c r="D30" s="540">
        <v>77</v>
      </c>
      <c r="E30" s="540">
        <v>0</v>
      </c>
      <c r="F30" s="540">
        <v>0</v>
      </c>
      <c r="G30" s="540">
        <v>0</v>
      </c>
      <c r="H30" s="540">
        <f t="shared" si="3"/>
        <v>70</v>
      </c>
      <c r="I30" s="540">
        <f t="shared" si="4"/>
        <v>7</v>
      </c>
      <c r="J30" s="540">
        <f t="shared" si="5"/>
        <v>77</v>
      </c>
      <c r="K30" s="164" t="s">
        <v>278</v>
      </c>
    </row>
    <row r="31" spans="1:11" ht="17.25" customHeight="1">
      <c r="A31" s="114" t="s">
        <v>25</v>
      </c>
      <c r="B31" s="540">
        <v>260</v>
      </c>
      <c r="C31" s="540">
        <v>191</v>
      </c>
      <c r="D31" s="540">
        <v>451</v>
      </c>
      <c r="E31" s="540">
        <v>0</v>
      </c>
      <c r="F31" s="540">
        <v>0</v>
      </c>
      <c r="G31" s="540">
        <v>0</v>
      </c>
      <c r="H31" s="540">
        <f t="shared" si="3"/>
        <v>260</v>
      </c>
      <c r="I31" s="540">
        <f t="shared" si="4"/>
        <v>191</v>
      </c>
      <c r="J31" s="540">
        <f t="shared" si="5"/>
        <v>451</v>
      </c>
      <c r="K31" s="27" t="s">
        <v>274</v>
      </c>
    </row>
    <row r="32" spans="1:11" ht="17.25" hidden="1" customHeight="1">
      <c r="A32" s="332" t="s">
        <v>28</v>
      </c>
      <c r="B32" s="540">
        <v>0</v>
      </c>
      <c r="C32" s="540">
        <v>0</v>
      </c>
      <c r="D32" s="540">
        <v>0</v>
      </c>
      <c r="E32" s="540">
        <v>0</v>
      </c>
      <c r="F32" s="540">
        <v>0</v>
      </c>
      <c r="G32" s="540">
        <v>0</v>
      </c>
      <c r="H32" s="540">
        <f>SUM(B32,E32)</f>
        <v>0</v>
      </c>
      <c r="I32" s="540">
        <f>SUM(C32,F32)</f>
        <v>0</v>
      </c>
      <c r="J32" s="540">
        <f>SUM(D32,G32)</f>
        <v>0</v>
      </c>
      <c r="K32" s="71" t="s">
        <v>157</v>
      </c>
    </row>
    <row r="33" spans="1:11" ht="17.25" customHeight="1">
      <c r="A33" s="114" t="s">
        <v>63</v>
      </c>
      <c r="B33" s="540">
        <v>33</v>
      </c>
      <c r="C33" s="540">
        <v>17</v>
      </c>
      <c r="D33" s="540">
        <v>50</v>
      </c>
      <c r="E33" s="540">
        <v>0</v>
      </c>
      <c r="F33" s="540">
        <v>0</v>
      </c>
      <c r="G33" s="540">
        <v>0</v>
      </c>
      <c r="H33" s="540">
        <f t="shared" si="3"/>
        <v>33</v>
      </c>
      <c r="I33" s="540">
        <f t="shared" si="4"/>
        <v>17</v>
      </c>
      <c r="J33" s="540">
        <f t="shared" si="5"/>
        <v>50</v>
      </c>
      <c r="K33" s="71" t="s">
        <v>442</v>
      </c>
    </row>
    <row r="34" spans="1:11" ht="17.25" customHeight="1" thickBot="1">
      <c r="A34" s="52" t="s">
        <v>13</v>
      </c>
      <c r="B34" s="499">
        <f>SUM(B24:B33)</f>
        <v>853</v>
      </c>
      <c r="C34" s="499">
        <f t="shared" ref="C34:J34" si="6">SUM(C24:C33)</f>
        <v>645</v>
      </c>
      <c r="D34" s="499">
        <f t="shared" si="6"/>
        <v>1498</v>
      </c>
      <c r="E34" s="540">
        <v>0</v>
      </c>
      <c r="F34" s="540">
        <v>0</v>
      </c>
      <c r="G34" s="540">
        <v>0</v>
      </c>
      <c r="H34" s="499">
        <f t="shared" si="6"/>
        <v>853</v>
      </c>
      <c r="I34" s="499">
        <f t="shared" si="6"/>
        <v>645</v>
      </c>
      <c r="J34" s="499">
        <f t="shared" si="6"/>
        <v>1498</v>
      </c>
      <c r="K34" s="58" t="s">
        <v>171</v>
      </c>
    </row>
    <row r="35" spans="1:11" ht="17.25" customHeight="1" thickBot="1">
      <c r="A35" s="50" t="s">
        <v>78</v>
      </c>
      <c r="B35" s="965">
        <f>SUM(B34,B22)</f>
        <v>3274</v>
      </c>
      <c r="C35" s="965">
        <f t="shared" ref="C35:J35" si="7">SUM(C34,C22)</f>
        <v>3485</v>
      </c>
      <c r="D35" s="965">
        <f t="shared" si="7"/>
        <v>6759</v>
      </c>
      <c r="E35" s="965">
        <f t="shared" si="7"/>
        <v>0</v>
      </c>
      <c r="F35" s="965">
        <f t="shared" si="7"/>
        <v>0</v>
      </c>
      <c r="G35" s="965">
        <f t="shared" si="7"/>
        <v>0</v>
      </c>
      <c r="H35" s="965">
        <f t="shared" si="7"/>
        <v>3274</v>
      </c>
      <c r="I35" s="965">
        <f t="shared" si="7"/>
        <v>3486</v>
      </c>
      <c r="J35" s="965">
        <f t="shared" si="7"/>
        <v>6760</v>
      </c>
      <c r="K35" s="232" t="s">
        <v>512</v>
      </c>
    </row>
    <row r="36" spans="1:11" ht="16.5" thickTop="1">
      <c r="B36" s="8"/>
      <c r="C36" s="8"/>
      <c r="D36" s="8"/>
      <c r="E36" s="8"/>
      <c r="F36" s="8"/>
      <c r="G36" s="8"/>
      <c r="H36" s="8"/>
      <c r="I36" s="8"/>
      <c r="J36" s="8"/>
    </row>
    <row r="37" spans="1:11" ht="15.75">
      <c r="B37" s="8"/>
      <c r="C37" s="8"/>
      <c r="D37" s="8"/>
      <c r="E37" s="8"/>
      <c r="F37" s="8"/>
      <c r="G37" s="8"/>
      <c r="H37" s="8"/>
      <c r="I37" s="8"/>
      <c r="J37" s="8"/>
    </row>
    <row r="38" spans="1:11" ht="15.75">
      <c r="B38" s="8"/>
      <c r="C38" s="8"/>
      <c r="D38" s="8"/>
      <c r="E38" s="8"/>
      <c r="F38" s="8"/>
      <c r="G38" s="8"/>
      <c r="H38" s="8"/>
      <c r="I38" s="8"/>
      <c r="J38" s="8"/>
    </row>
    <row r="39" spans="1:11" ht="15.75">
      <c r="B39" s="8"/>
      <c r="C39" s="8"/>
      <c r="D39" s="8"/>
      <c r="E39" s="8"/>
      <c r="F39" s="8"/>
      <c r="G39" s="8"/>
      <c r="H39" s="8"/>
      <c r="I39" s="8"/>
      <c r="J39" s="8"/>
    </row>
    <row r="40" spans="1:11" ht="15.75">
      <c r="B40" s="8"/>
      <c r="C40" s="8"/>
      <c r="D40" s="8"/>
      <c r="E40" s="8"/>
      <c r="F40" s="8"/>
      <c r="G40" s="8"/>
      <c r="H40" s="8"/>
      <c r="I40" s="8"/>
      <c r="J40" s="8"/>
    </row>
    <row r="41" spans="1:11" ht="15.75">
      <c r="B41" s="8"/>
      <c r="C41" s="8"/>
      <c r="D41" s="8"/>
      <c r="E41" s="8"/>
      <c r="F41" s="8"/>
      <c r="G41" s="8"/>
      <c r="H41" s="8"/>
      <c r="I41" s="8"/>
      <c r="J41" s="8"/>
    </row>
    <row r="42" spans="1:11">
      <c r="B42" s="11"/>
      <c r="C42" s="11"/>
      <c r="D42" s="11"/>
      <c r="E42" s="11"/>
      <c r="F42" s="11"/>
      <c r="G42" s="11"/>
      <c r="H42" s="11"/>
      <c r="I42" s="11"/>
      <c r="J42" s="11"/>
    </row>
    <row r="43" spans="1:11">
      <c r="B43" s="11"/>
      <c r="C43" s="11"/>
      <c r="D43" s="11"/>
      <c r="E43" s="11"/>
      <c r="F43" s="11"/>
      <c r="G43" s="11"/>
      <c r="H43" s="11"/>
      <c r="I43" s="11"/>
      <c r="J43" s="11"/>
    </row>
    <row r="44" spans="1:11">
      <c r="B44" s="11"/>
      <c r="C44" s="11"/>
      <c r="D44" s="11"/>
      <c r="E44" s="11"/>
      <c r="F44" s="11"/>
      <c r="G44" s="11"/>
      <c r="H44" s="11"/>
      <c r="I44" s="11"/>
      <c r="J44" s="11"/>
    </row>
    <row r="45" spans="1:11">
      <c r="B45" s="11"/>
      <c r="C45" s="11"/>
      <c r="D45" s="11"/>
      <c r="E45" s="11"/>
      <c r="F45" s="11"/>
      <c r="G45" s="11"/>
      <c r="H45" s="11"/>
      <c r="I45" s="11"/>
      <c r="J45" s="11"/>
    </row>
    <row r="46" spans="1:11">
      <c r="B46" s="11"/>
      <c r="C46" s="11"/>
      <c r="D46" s="11"/>
      <c r="E46" s="11"/>
      <c r="F46" s="11"/>
      <c r="G46" s="11"/>
      <c r="H46" s="11"/>
      <c r="I46" s="11"/>
      <c r="J46" s="11"/>
    </row>
    <row r="47" spans="1:11">
      <c r="B47" s="11"/>
      <c r="C47" s="11"/>
      <c r="D47" s="11"/>
      <c r="E47" s="11"/>
      <c r="F47" s="11"/>
      <c r="G47" s="11"/>
      <c r="H47" s="11"/>
      <c r="I47" s="11"/>
      <c r="J47" s="11"/>
    </row>
    <row r="48" spans="1:11">
      <c r="B48" s="11"/>
      <c r="C48" s="11"/>
      <c r="D48" s="11"/>
      <c r="E48" s="11"/>
      <c r="F48" s="11"/>
      <c r="G48" s="11"/>
      <c r="H48" s="11"/>
      <c r="I48" s="11"/>
      <c r="J48" s="11"/>
    </row>
    <row r="49" spans="2:10">
      <c r="B49" s="11"/>
      <c r="C49" s="11"/>
      <c r="D49" s="11"/>
      <c r="E49" s="11"/>
      <c r="F49" s="11"/>
      <c r="G49" s="11"/>
      <c r="H49" s="11"/>
      <c r="I49" s="11"/>
      <c r="J49" s="11"/>
    </row>
    <row r="50" spans="2:10">
      <c r="B50" s="11"/>
      <c r="C50" s="11"/>
      <c r="D50" s="11"/>
      <c r="E50" s="11"/>
      <c r="F50" s="11"/>
      <c r="G50" s="11"/>
      <c r="H50" s="11"/>
      <c r="I50" s="11"/>
      <c r="J50" s="11"/>
    </row>
    <row r="51" spans="2:10">
      <c r="B51" s="11"/>
      <c r="C51" s="11"/>
      <c r="D51" s="11"/>
      <c r="E51" s="11"/>
      <c r="F51" s="11"/>
      <c r="G51" s="11"/>
      <c r="H51" s="11"/>
      <c r="I51" s="11"/>
      <c r="J51" s="11"/>
    </row>
    <row r="52" spans="2:10">
      <c r="B52" s="11"/>
      <c r="C52" s="11"/>
      <c r="D52" s="11"/>
      <c r="E52" s="11"/>
      <c r="F52" s="11"/>
      <c r="G52" s="11"/>
      <c r="H52" s="11"/>
      <c r="I52" s="11"/>
      <c r="J52" s="11"/>
    </row>
    <row r="53" spans="2:10">
      <c r="B53" s="11"/>
      <c r="C53" s="11"/>
      <c r="D53" s="11"/>
      <c r="E53" s="11"/>
      <c r="F53" s="11"/>
      <c r="G53" s="11"/>
      <c r="H53" s="11"/>
      <c r="I53" s="11"/>
      <c r="J53" s="11"/>
    </row>
    <row r="54" spans="2:10">
      <c r="B54" s="11"/>
      <c r="C54" s="11"/>
      <c r="D54" s="11"/>
      <c r="E54" s="11"/>
      <c r="F54" s="11"/>
      <c r="G54" s="11"/>
      <c r="H54" s="11"/>
      <c r="I54" s="11"/>
      <c r="J54" s="11"/>
    </row>
    <row r="55" spans="2:10">
      <c r="B55" s="11"/>
      <c r="C55" s="11"/>
      <c r="D55" s="11"/>
      <c r="E55" s="11"/>
      <c r="F55" s="11"/>
      <c r="G55" s="11"/>
      <c r="H55" s="11"/>
      <c r="I55" s="11"/>
      <c r="J55" s="11"/>
    </row>
    <row r="56" spans="2:10">
      <c r="B56" s="11"/>
      <c r="C56" s="11"/>
      <c r="D56" s="11"/>
      <c r="E56" s="11"/>
      <c r="F56" s="11"/>
      <c r="G56" s="11"/>
      <c r="H56" s="11"/>
      <c r="I56" s="11"/>
      <c r="J56" s="11"/>
    </row>
    <row r="57" spans="2:10">
      <c r="B57" s="11"/>
      <c r="C57" s="11"/>
      <c r="D57" s="11"/>
      <c r="E57" s="11"/>
      <c r="F57" s="11"/>
      <c r="G57" s="11"/>
      <c r="H57" s="11"/>
      <c r="I57" s="11"/>
      <c r="J57" s="11"/>
    </row>
  </sheetData>
  <mergeCells count="7">
    <mergeCell ref="A2:K2"/>
    <mergeCell ref="A1:K1"/>
    <mergeCell ref="K4:K7"/>
    <mergeCell ref="B4:D4"/>
    <mergeCell ref="E4:G4"/>
    <mergeCell ref="H4:J4"/>
    <mergeCell ref="A4:A7"/>
  </mergeCells>
  <phoneticPr fontId="3" type="noConversion"/>
  <printOptions horizontalCentered="1"/>
  <pageMargins left="0.511811023622047" right="0.511811023622047" top="0.98425196850393704" bottom="0.98425196850393704" header="0.98425196850393704" footer="0.74803149606299202"/>
  <pageSetup paperSize="9" scale="80" firstPageNumber="10" orientation="landscape" useFirstPageNumber="1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7"/>
  <sheetViews>
    <sheetView rightToLeft="1" view="pageBreakPreview" zoomScale="90" zoomScaleNormal="75" zoomScaleSheetLayoutView="90" workbookViewId="0">
      <selection activeCell="R9" sqref="R9"/>
    </sheetView>
  </sheetViews>
  <sheetFormatPr defaultRowHeight="18"/>
  <cols>
    <col min="1" max="1" width="22.140625" style="699" customWidth="1"/>
    <col min="2" max="4" width="8.85546875" style="699" customWidth="1"/>
    <col min="5" max="5" width="9.42578125" style="699" customWidth="1"/>
    <col min="6" max="8" width="8.85546875" style="699" customWidth="1"/>
    <col min="9" max="9" width="9.85546875" style="699" customWidth="1"/>
    <col min="10" max="12" width="8.85546875" style="699" customWidth="1"/>
    <col min="13" max="13" width="9.7109375" style="699" customWidth="1"/>
    <col min="14" max="14" width="30.140625" style="699" customWidth="1"/>
    <col min="15" max="16384" width="9.140625" style="699"/>
  </cols>
  <sheetData>
    <row r="1" spans="1:14" s="696" customFormat="1" ht="24.75" customHeight="1">
      <c r="A1" s="1182" t="s">
        <v>1089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s="696" customFormat="1" ht="40.5" customHeight="1">
      <c r="A2" s="1183" t="s">
        <v>1223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s="696" customFormat="1" ht="20.100000000000001" customHeight="1" thickBot="1">
      <c r="A3" s="824" t="s">
        <v>1092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 t="s">
        <v>1093</v>
      </c>
    </row>
    <row r="4" spans="1:14" s="696" customFormat="1" ht="20.10000000000000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4" s="864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864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864" customFormat="1" ht="21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ht="24.75" customHeight="1">
      <c r="A8" s="782" t="s">
        <v>21</v>
      </c>
      <c r="B8" s="857">
        <v>0</v>
      </c>
      <c r="C8" s="857">
        <v>0</v>
      </c>
      <c r="D8" s="857">
        <v>0</v>
      </c>
      <c r="E8" s="857">
        <v>12</v>
      </c>
      <c r="F8" s="857">
        <v>21</v>
      </c>
      <c r="G8" s="857">
        <v>33</v>
      </c>
      <c r="H8" s="857">
        <v>0</v>
      </c>
      <c r="I8" s="857">
        <v>0</v>
      </c>
      <c r="J8" s="857">
        <v>0</v>
      </c>
      <c r="K8" s="641">
        <f>SUM(B8,E8,H8)</f>
        <v>12</v>
      </c>
      <c r="L8" s="641">
        <f>SUM(C8,F8,I8)</f>
        <v>21</v>
      </c>
      <c r="M8" s="641">
        <f>SUM(K8:L8)</f>
        <v>33</v>
      </c>
      <c r="N8" s="1004" t="s">
        <v>149</v>
      </c>
    </row>
    <row r="9" spans="1:14" ht="29.25" customHeight="1" thickBot="1">
      <c r="A9" s="784" t="s">
        <v>22</v>
      </c>
      <c r="B9" s="865">
        <v>0</v>
      </c>
      <c r="C9" s="865">
        <v>0</v>
      </c>
      <c r="D9" s="865">
        <v>0</v>
      </c>
      <c r="E9" s="865">
        <v>3</v>
      </c>
      <c r="F9" s="865">
        <v>4</v>
      </c>
      <c r="G9" s="865">
        <v>7</v>
      </c>
      <c r="H9" s="865">
        <v>0</v>
      </c>
      <c r="I9" s="865">
        <v>0</v>
      </c>
      <c r="J9" s="865">
        <v>0</v>
      </c>
      <c r="K9" s="632">
        <f>SUM(B9,E9,H9)</f>
        <v>3</v>
      </c>
      <c r="L9" s="632">
        <f>SUM(C9,F9,I9)</f>
        <v>4</v>
      </c>
      <c r="M9" s="632">
        <f>SUM(K9:L9)</f>
        <v>7</v>
      </c>
      <c r="N9" s="1005" t="s">
        <v>1230</v>
      </c>
    </row>
    <row r="10" spans="1:14" ht="24.75" customHeight="1" thickBot="1">
      <c r="A10" s="692" t="s">
        <v>78</v>
      </c>
      <c r="B10" s="860">
        <f t="shared" ref="B10:M10" si="0">SUM(B8:B9)</f>
        <v>0</v>
      </c>
      <c r="C10" s="860">
        <f t="shared" si="0"/>
        <v>0</v>
      </c>
      <c r="D10" s="860">
        <f t="shared" si="0"/>
        <v>0</v>
      </c>
      <c r="E10" s="860">
        <f t="shared" si="0"/>
        <v>15</v>
      </c>
      <c r="F10" s="860">
        <f t="shared" si="0"/>
        <v>25</v>
      </c>
      <c r="G10" s="860">
        <f t="shared" si="0"/>
        <v>40</v>
      </c>
      <c r="H10" s="860">
        <f t="shared" si="0"/>
        <v>0</v>
      </c>
      <c r="I10" s="860">
        <f t="shared" si="0"/>
        <v>0</v>
      </c>
      <c r="J10" s="860">
        <f t="shared" si="0"/>
        <v>0</v>
      </c>
      <c r="K10" s="860">
        <f t="shared" si="0"/>
        <v>15</v>
      </c>
      <c r="L10" s="860">
        <f t="shared" si="0"/>
        <v>25</v>
      </c>
      <c r="M10" s="860">
        <f t="shared" si="0"/>
        <v>40</v>
      </c>
      <c r="N10" s="845" t="s">
        <v>512</v>
      </c>
    </row>
    <row r="11" spans="1:14" s="863" customFormat="1" ht="28.5" customHeight="1" thickTop="1">
      <c r="A11" s="862"/>
      <c r="B11" s="862"/>
      <c r="C11" s="862"/>
      <c r="D11" s="862"/>
      <c r="E11" s="862"/>
      <c r="F11" s="862"/>
      <c r="G11" s="862"/>
      <c r="H11" s="862"/>
      <c r="I11" s="862"/>
      <c r="J11" s="862"/>
      <c r="K11" s="862"/>
      <c r="L11" s="862"/>
      <c r="M11" s="862"/>
      <c r="N11" s="862"/>
    </row>
    <row r="12" spans="1:14" s="863" customFormat="1" ht="28.5" customHeight="1"/>
    <row r="13" spans="1:14" s="863" customFormat="1" ht="28.5" customHeight="1"/>
    <row r="14" spans="1:14" s="863" customFormat="1" ht="28.5" customHeight="1"/>
    <row r="15" spans="1:14" s="863" customFormat="1" ht="23.25" customHeight="1"/>
    <row r="16" spans="1:14" s="863" customFormat="1"/>
    <row r="17" s="863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5"/>
  <sheetViews>
    <sheetView rightToLeft="1" view="pageBreakPreview" zoomScale="90" zoomScaleNormal="75" zoomScaleSheetLayoutView="90" workbookViewId="0">
      <selection activeCell="R9" sqref="R9"/>
    </sheetView>
  </sheetViews>
  <sheetFormatPr defaultRowHeight="18"/>
  <cols>
    <col min="1" max="1" width="22.140625" style="699" customWidth="1"/>
    <col min="2" max="2" width="7.140625" style="699" customWidth="1"/>
    <col min="3" max="3" width="7" style="699" customWidth="1"/>
    <col min="4" max="4" width="7.7109375" style="699" customWidth="1"/>
    <col min="5" max="5" width="9.42578125" style="699" customWidth="1"/>
    <col min="6" max="8" width="8.85546875" style="699" customWidth="1"/>
    <col min="9" max="9" width="9.85546875" style="699" customWidth="1"/>
    <col min="10" max="12" width="8.85546875" style="699" customWidth="1"/>
    <col min="13" max="13" width="9.7109375" style="699" customWidth="1"/>
    <col min="14" max="14" width="36.7109375" style="699" customWidth="1"/>
    <col min="15" max="16384" width="9.140625" style="699"/>
  </cols>
  <sheetData>
    <row r="1" spans="1:14" s="696" customFormat="1" ht="24.75" customHeight="1">
      <c r="A1" s="1182" t="s">
        <v>1090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s="696" customFormat="1" ht="40.5" customHeight="1">
      <c r="A2" s="1183" t="s">
        <v>1091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s="696" customFormat="1" ht="20.100000000000001" customHeight="1" thickBot="1">
      <c r="A3" s="824" t="s">
        <v>1208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 t="s">
        <v>1209</v>
      </c>
    </row>
    <row r="4" spans="1:14" s="696" customFormat="1" ht="20.10000000000000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4" s="864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864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864" customFormat="1" ht="21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s="864" customFormat="1" ht="21" customHeight="1" thickTop="1">
      <c r="A8" s="700" t="s">
        <v>16</v>
      </c>
      <c r="B8" s="870">
        <v>3</v>
      </c>
      <c r="C8" s="870">
        <v>10</v>
      </c>
      <c r="D8" s="870">
        <v>13</v>
      </c>
      <c r="E8" s="870">
        <v>8</v>
      </c>
      <c r="F8" s="870">
        <v>11</v>
      </c>
      <c r="G8" s="870">
        <v>19</v>
      </c>
      <c r="H8" s="870">
        <v>0</v>
      </c>
      <c r="I8" s="870">
        <v>0</v>
      </c>
      <c r="J8" s="870">
        <v>0</v>
      </c>
      <c r="K8" s="870">
        <f>SUM(H8,E8,B8)</f>
        <v>11</v>
      </c>
      <c r="L8" s="870">
        <f>SUM(I8,F8,C8)</f>
        <v>21</v>
      </c>
      <c r="M8" s="870">
        <f>SUM(K8:L8)</f>
        <v>32</v>
      </c>
      <c r="N8" s="839" t="s">
        <v>1062</v>
      </c>
    </row>
    <row r="9" spans="1:14" s="864" customFormat="1" ht="24.75" customHeight="1">
      <c r="A9" s="681" t="s">
        <v>20</v>
      </c>
      <c r="B9" s="871">
        <v>0</v>
      </c>
      <c r="C9" s="871">
        <v>0</v>
      </c>
      <c r="D9" s="871">
        <v>0</v>
      </c>
      <c r="E9" s="871">
        <v>12</v>
      </c>
      <c r="F9" s="871">
        <v>8</v>
      </c>
      <c r="G9" s="871">
        <v>20</v>
      </c>
      <c r="H9" s="871">
        <v>0</v>
      </c>
      <c r="I9" s="871">
        <v>0</v>
      </c>
      <c r="J9" s="871">
        <v>0</v>
      </c>
      <c r="K9" s="871">
        <f t="shared" ref="K9:L18" si="0">SUM(H9,E9,B9)</f>
        <v>12</v>
      </c>
      <c r="L9" s="871">
        <f t="shared" si="0"/>
        <v>8</v>
      </c>
      <c r="M9" s="871">
        <f t="shared" ref="M9:M18" si="1">SUM(K9:L9)</f>
        <v>20</v>
      </c>
      <c r="N9" s="868" t="s">
        <v>1071</v>
      </c>
    </row>
    <row r="10" spans="1:14" ht="24.75" customHeight="1">
      <c r="A10" s="872" t="s">
        <v>21</v>
      </c>
      <c r="B10" s="873">
        <v>2</v>
      </c>
      <c r="C10" s="873">
        <v>0</v>
      </c>
      <c r="D10" s="873">
        <v>2</v>
      </c>
      <c r="E10" s="873">
        <v>16</v>
      </c>
      <c r="F10" s="873">
        <v>12</v>
      </c>
      <c r="G10" s="873">
        <v>28</v>
      </c>
      <c r="H10" s="873">
        <v>0</v>
      </c>
      <c r="I10" s="873">
        <v>0</v>
      </c>
      <c r="J10" s="873">
        <v>0</v>
      </c>
      <c r="K10" s="873">
        <f t="shared" si="0"/>
        <v>18</v>
      </c>
      <c r="L10" s="873">
        <f t="shared" si="0"/>
        <v>12</v>
      </c>
      <c r="M10" s="873">
        <f t="shared" si="1"/>
        <v>30</v>
      </c>
      <c r="N10" s="869" t="s">
        <v>1072</v>
      </c>
    </row>
    <row r="11" spans="1:14" ht="24.75" customHeight="1">
      <c r="A11" s="872" t="s">
        <v>287</v>
      </c>
      <c r="B11" s="873">
        <v>0</v>
      </c>
      <c r="C11" s="873">
        <v>0</v>
      </c>
      <c r="D11" s="873">
        <v>0</v>
      </c>
      <c r="E11" s="873">
        <v>3</v>
      </c>
      <c r="F11" s="873">
        <v>4</v>
      </c>
      <c r="G11" s="873">
        <v>7</v>
      </c>
      <c r="H11" s="873">
        <v>0</v>
      </c>
      <c r="I11" s="873">
        <v>0</v>
      </c>
      <c r="J11" s="873">
        <v>0</v>
      </c>
      <c r="K11" s="873">
        <f t="shared" si="0"/>
        <v>3</v>
      </c>
      <c r="L11" s="873">
        <f t="shared" si="0"/>
        <v>4</v>
      </c>
      <c r="M11" s="873">
        <f t="shared" si="1"/>
        <v>7</v>
      </c>
      <c r="N11" s="869" t="s">
        <v>1063</v>
      </c>
    </row>
    <row r="12" spans="1:14" ht="24.75" customHeight="1">
      <c r="A12" s="872" t="s">
        <v>23</v>
      </c>
      <c r="B12" s="873">
        <v>0</v>
      </c>
      <c r="C12" s="873">
        <v>0</v>
      </c>
      <c r="D12" s="873">
        <v>0</v>
      </c>
      <c r="E12" s="873">
        <v>18</v>
      </c>
      <c r="F12" s="873">
        <v>26</v>
      </c>
      <c r="G12" s="873">
        <v>44</v>
      </c>
      <c r="H12" s="873">
        <v>3</v>
      </c>
      <c r="I12" s="873">
        <v>0</v>
      </c>
      <c r="J12" s="873">
        <v>3</v>
      </c>
      <c r="K12" s="873">
        <f t="shared" si="0"/>
        <v>21</v>
      </c>
      <c r="L12" s="873">
        <f t="shared" si="0"/>
        <v>26</v>
      </c>
      <c r="M12" s="873">
        <f t="shared" si="1"/>
        <v>47</v>
      </c>
      <c r="N12" s="869" t="s">
        <v>1094</v>
      </c>
    </row>
    <row r="13" spans="1:14" ht="24.75" customHeight="1">
      <c r="A13" s="872" t="s">
        <v>2</v>
      </c>
      <c r="B13" s="873">
        <v>0</v>
      </c>
      <c r="C13" s="873">
        <v>0</v>
      </c>
      <c r="D13" s="873">
        <v>0</v>
      </c>
      <c r="E13" s="873">
        <v>21</v>
      </c>
      <c r="F13" s="873">
        <v>38</v>
      </c>
      <c r="G13" s="873">
        <v>59</v>
      </c>
      <c r="H13" s="873">
        <v>22</v>
      </c>
      <c r="I13" s="873">
        <v>12</v>
      </c>
      <c r="J13" s="873">
        <v>34</v>
      </c>
      <c r="K13" s="873">
        <f t="shared" si="0"/>
        <v>43</v>
      </c>
      <c r="L13" s="873">
        <f t="shared" si="0"/>
        <v>50</v>
      </c>
      <c r="M13" s="873">
        <f t="shared" si="1"/>
        <v>93</v>
      </c>
      <c r="N13" s="686" t="s">
        <v>1095</v>
      </c>
    </row>
    <row r="14" spans="1:14" ht="24.75" customHeight="1">
      <c r="A14" s="872" t="s">
        <v>54</v>
      </c>
      <c r="B14" s="873">
        <v>0</v>
      </c>
      <c r="C14" s="873">
        <v>0</v>
      </c>
      <c r="D14" s="873">
        <v>0</v>
      </c>
      <c r="E14" s="873">
        <v>2</v>
      </c>
      <c r="F14" s="873">
        <v>9</v>
      </c>
      <c r="G14" s="873">
        <v>11</v>
      </c>
      <c r="H14" s="873">
        <v>0</v>
      </c>
      <c r="I14" s="873">
        <v>0</v>
      </c>
      <c r="J14" s="873">
        <v>0</v>
      </c>
      <c r="K14" s="873">
        <f t="shared" si="0"/>
        <v>2</v>
      </c>
      <c r="L14" s="873">
        <f t="shared" si="0"/>
        <v>9</v>
      </c>
      <c r="M14" s="873">
        <f t="shared" si="1"/>
        <v>11</v>
      </c>
      <c r="N14" s="869" t="s">
        <v>1096</v>
      </c>
    </row>
    <row r="15" spans="1:14" ht="24.75" customHeight="1">
      <c r="A15" s="872" t="s">
        <v>4</v>
      </c>
      <c r="B15" s="873">
        <v>0</v>
      </c>
      <c r="C15" s="873">
        <v>0</v>
      </c>
      <c r="D15" s="873">
        <v>0</v>
      </c>
      <c r="E15" s="873">
        <v>18</v>
      </c>
      <c r="F15" s="873">
        <v>14</v>
      </c>
      <c r="G15" s="873">
        <v>32</v>
      </c>
      <c r="H15" s="873">
        <v>17</v>
      </c>
      <c r="I15" s="873">
        <v>5</v>
      </c>
      <c r="J15" s="873">
        <v>22</v>
      </c>
      <c r="K15" s="873">
        <f t="shared" si="0"/>
        <v>35</v>
      </c>
      <c r="L15" s="873">
        <f t="shared" si="0"/>
        <v>19</v>
      </c>
      <c r="M15" s="873">
        <f t="shared" si="1"/>
        <v>54</v>
      </c>
      <c r="N15" s="686" t="s">
        <v>957</v>
      </c>
    </row>
    <row r="16" spans="1:14" ht="24.75" customHeight="1">
      <c r="A16" s="872" t="s">
        <v>277</v>
      </c>
      <c r="B16" s="873">
        <v>0</v>
      </c>
      <c r="C16" s="873">
        <v>0</v>
      </c>
      <c r="D16" s="873">
        <v>0</v>
      </c>
      <c r="E16" s="873">
        <v>16</v>
      </c>
      <c r="F16" s="873">
        <v>2</v>
      </c>
      <c r="G16" s="873">
        <v>18</v>
      </c>
      <c r="H16" s="873">
        <v>12</v>
      </c>
      <c r="I16" s="873">
        <v>3</v>
      </c>
      <c r="J16" s="873">
        <v>15</v>
      </c>
      <c r="K16" s="873">
        <f t="shared" si="0"/>
        <v>28</v>
      </c>
      <c r="L16" s="873">
        <f t="shared" si="0"/>
        <v>5</v>
      </c>
      <c r="M16" s="873">
        <f t="shared" si="1"/>
        <v>33</v>
      </c>
      <c r="N16" s="869" t="s">
        <v>1039</v>
      </c>
    </row>
    <row r="17" spans="1:14" ht="24.75" customHeight="1" thickBot="1">
      <c r="A17" s="874" t="s">
        <v>1097</v>
      </c>
      <c r="B17" s="875">
        <v>0</v>
      </c>
      <c r="C17" s="875">
        <v>0</v>
      </c>
      <c r="D17" s="875">
        <v>0</v>
      </c>
      <c r="E17" s="875">
        <v>8</v>
      </c>
      <c r="F17" s="875">
        <v>3</v>
      </c>
      <c r="G17" s="875">
        <v>11</v>
      </c>
      <c r="H17" s="875">
        <v>0</v>
      </c>
      <c r="I17" s="875">
        <v>0</v>
      </c>
      <c r="J17" s="875">
        <v>0</v>
      </c>
      <c r="K17" s="875">
        <f t="shared" si="0"/>
        <v>8</v>
      </c>
      <c r="L17" s="875">
        <f t="shared" si="0"/>
        <v>3</v>
      </c>
      <c r="M17" s="875">
        <f t="shared" si="1"/>
        <v>11</v>
      </c>
      <c r="N17" s="686" t="s">
        <v>1098</v>
      </c>
    </row>
    <row r="18" spans="1:14" ht="24.75" customHeight="1" thickBot="1">
      <c r="A18" s="859" t="s">
        <v>78</v>
      </c>
      <c r="B18" s="844">
        <f>SUM(B8:B17)</f>
        <v>5</v>
      </c>
      <c r="C18" s="844">
        <f t="shared" ref="C18:J18" si="2">SUM(C8:C17)</f>
        <v>10</v>
      </c>
      <c r="D18" s="844">
        <f t="shared" si="2"/>
        <v>15</v>
      </c>
      <c r="E18" s="844">
        <f t="shared" si="2"/>
        <v>122</v>
      </c>
      <c r="F18" s="844">
        <f t="shared" si="2"/>
        <v>127</v>
      </c>
      <c r="G18" s="844">
        <f t="shared" si="2"/>
        <v>249</v>
      </c>
      <c r="H18" s="844">
        <f t="shared" si="2"/>
        <v>54</v>
      </c>
      <c r="I18" s="844">
        <f t="shared" si="2"/>
        <v>20</v>
      </c>
      <c r="J18" s="844">
        <f t="shared" si="2"/>
        <v>74</v>
      </c>
      <c r="K18" s="844">
        <f t="shared" si="0"/>
        <v>181</v>
      </c>
      <c r="L18" s="844">
        <f t="shared" si="0"/>
        <v>157</v>
      </c>
      <c r="M18" s="844">
        <f t="shared" si="1"/>
        <v>338</v>
      </c>
      <c r="N18" s="845" t="s">
        <v>512</v>
      </c>
    </row>
    <row r="19" spans="1:14" s="863" customFormat="1" ht="28.5" customHeight="1" thickTop="1">
      <c r="A19" s="876"/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</row>
    <row r="20" spans="1:14" s="863" customFormat="1" ht="28.5" customHeight="1">
      <c r="A20" s="876"/>
      <c r="B20" s="876"/>
      <c r="C20" s="876"/>
      <c r="D20" s="876"/>
      <c r="E20" s="876"/>
      <c r="F20" s="876"/>
      <c r="G20" s="876"/>
      <c r="H20" s="876"/>
      <c r="I20" s="876"/>
      <c r="J20" s="876"/>
      <c r="K20" s="876"/>
      <c r="L20" s="876"/>
      <c r="M20" s="876"/>
      <c r="N20" s="876"/>
    </row>
    <row r="21" spans="1:14" s="863" customFormat="1" ht="28.5" customHeight="1">
      <c r="A21" s="876"/>
      <c r="B21" s="876"/>
      <c r="C21" s="876"/>
      <c r="D21" s="876"/>
      <c r="E21" s="876"/>
      <c r="F21" s="876"/>
      <c r="G21" s="876"/>
      <c r="H21" s="876"/>
      <c r="I21" s="876"/>
      <c r="J21" s="876"/>
      <c r="K21" s="876"/>
      <c r="L21" s="876"/>
      <c r="M21" s="876"/>
      <c r="N21" s="876"/>
    </row>
    <row r="22" spans="1:14" s="863" customFormat="1" ht="28.5" customHeight="1"/>
    <row r="23" spans="1:14" s="863" customFormat="1" ht="23.25" customHeight="1"/>
    <row r="24" spans="1:14" s="863" customFormat="1"/>
    <row r="25" spans="1:14" s="863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6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22.85546875" style="811" customWidth="1"/>
    <col min="2" max="12" width="9" style="811" customWidth="1"/>
    <col min="13" max="13" width="10.140625" style="811" customWidth="1"/>
    <col min="14" max="14" width="38" style="811" customWidth="1"/>
    <col min="15" max="16384" width="9.140625" style="811"/>
  </cols>
  <sheetData>
    <row r="1" spans="1:14" s="808" customFormat="1" ht="30" customHeight="1">
      <c r="A1" s="1184" t="s">
        <v>1099</v>
      </c>
      <c r="B1" s="1184"/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</row>
    <row r="2" spans="1:14" s="808" customFormat="1" ht="38.25" customHeight="1">
      <c r="A2" s="1183" t="s">
        <v>1100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s="878" customFormat="1" ht="20.100000000000001" customHeight="1" thickBot="1">
      <c r="A3" s="877" t="s">
        <v>1210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 t="s">
        <v>1211</v>
      </c>
    </row>
    <row r="4" spans="1:14" s="864" customFormat="1" ht="21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864" customFormat="1" ht="21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864" customFormat="1" ht="21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4" s="864" customFormat="1" ht="21" customHeight="1" thickBot="1">
      <c r="A7" s="1169"/>
      <c r="B7" s="735" t="s">
        <v>999</v>
      </c>
      <c r="C7" s="735" t="s">
        <v>239</v>
      </c>
      <c r="D7" s="735" t="s">
        <v>240</v>
      </c>
      <c r="E7" s="735" t="s">
        <v>999</v>
      </c>
      <c r="F7" s="735" t="s">
        <v>239</v>
      </c>
      <c r="G7" s="735" t="s">
        <v>240</v>
      </c>
      <c r="H7" s="735" t="s">
        <v>999</v>
      </c>
      <c r="I7" s="735" t="s">
        <v>239</v>
      </c>
      <c r="J7" s="735" t="s">
        <v>240</v>
      </c>
      <c r="K7" s="735" t="s">
        <v>999</v>
      </c>
      <c r="L7" s="735" t="s">
        <v>239</v>
      </c>
      <c r="M7" s="735" t="s">
        <v>240</v>
      </c>
      <c r="N7" s="1169"/>
    </row>
    <row r="8" spans="1:14" s="864" customFormat="1" ht="21" customHeight="1">
      <c r="A8" s="879" t="s">
        <v>16</v>
      </c>
      <c r="B8" s="679">
        <v>2</v>
      </c>
      <c r="C8" s="679">
        <v>0</v>
      </c>
      <c r="D8" s="679">
        <v>2</v>
      </c>
      <c r="E8" s="679">
        <v>16</v>
      </c>
      <c r="F8" s="679">
        <v>0</v>
      </c>
      <c r="G8" s="679">
        <v>16</v>
      </c>
      <c r="H8" s="679">
        <v>0</v>
      </c>
      <c r="I8" s="679">
        <v>0</v>
      </c>
      <c r="J8" s="679">
        <v>0</v>
      </c>
      <c r="K8" s="679">
        <f>SUM(H8,E8,B8)</f>
        <v>18</v>
      </c>
      <c r="L8" s="679">
        <f>SUM(I8,F8,C8)</f>
        <v>0</v>
      </c>
      <c r="M8" s="679">
        <f>SUM(K8:L8)</f>
        <v>18</v>
      </c>
      <c r="N8" s="880" t="s">
        <v>172</v>
      </c>
    </row>
    <row r="9" spans="1:14" ht="20.100000000000001" customHeight="1">
      <c r="A9" s="881" t="s">
        <v>20</v>
      </c>
      <c r="B9" s="873">
        <v>0</v>
      </c>
      <c r="C9" s="873">
        <v>0</v>
      </c>
      <c r="D9" s="873">
        <v>0</v>
      </c>
      <c r="E9" s="873">
        <v>12</v>
      </c>
      <c r="F9" s="873">
        <v>6</v>
      </c>
      <c r="G9" s="873">
        <v>18</v>
      </c>
      <c r="H9" s="873">
        <v>0</v>
      </c>
      <c r="I9" s="873">
        <v>0</v>
      </c>
      <c r="J9" s="873">
        <v>0</v>
      </c>
      <c r="K9" s="873">
        <f t="shared" ref="K9:L19" si="0">SUM(H9,E9,B9)</f>
        <v>12</v>
      </c>
      <c r="L9" s="873">
        <f t="shared" si="0"/>
        <v>6</v>
      </c>
      <c r="M9" s="873">
        <f t="shared" ref="M9:M19" si="1">SUM(K9:L9)</f>
        <v>18</v>
      </c>
      <c r="N9" s="882" t="s">
        <v>147</v>
      </c>
    </row>
    <row r="10" spans="1:14" ht="20.100000000000001" customHeight="1">
      <c r="A10" s="881" t="s">
        <v>21</v>
      </c>
      <c r="B10" s="873">
        <v>0</v>
      </c>
      <c r="C10" s="873">
        <v>0</v>
      </c>
      <c r="D10" s="873">
        <v>0</v>
      </c>
      <c r="E10" s="873">
        <v>1</v>
      </c>
      <c r="F10" s="873">
        <v>3</v>
      </c>
      <c r="G10" s="873">
        <v>4</v>
      </c>
      <c r="H10" s="873">
        <v>0</v>
      </c>
      <c r="I10" s="873">
        <v>0</v>
      </c>
      <c r="J10" s="873">
        <v>0</v>
      </c>
      <c r="K10" s="873">
        <f t="shared" si="0"/>
        <v>1</v>
      </c>
      <c r="L10" s="873">
        <f t="shared" si="0"/>
        <v>3</v>
      </c>
      <c r="M10" s="873">
        <f t="shared" si="1"/>
        <v>4</v>
      </c>
      <c r="N10" s="882" t="s">
        <v>1072</v>
      </c>
    </row>
    <row r="11" spans="1:14" ht="20.100000000000001" customHeight="1">
      <c r="A11" s="881" t="s">
        <v>287</v>
      </c>
      <c r="B11" s="873">
        <v>0</v>
      </c>
      <c r="C11" s="873">
        <v>0</v>
      </c>
      <c r="D11" s="873">
        <v>0</v>
      </c>
      <c r="E11" s="873">
        <v>0</v>
      </c>
      <c r="F11" s="873">
        <v>9</v>
      </c>
      <c r="G11" s="873">
        <v>9</v>
      </c>
      <c r="H11" s="873">
        <v>0</v>
      </c>
      <c r="I11" s="873">
        <v>0</v>
      </c>
      <c r="J11" s="873">
        <v>0</v>
      </c>
      <c r="K11" s="873">
        <f t="shared" si="0"/>
        <v>0</v>
      </c>
      <c r="L11" s="873">
        <f t="shared" si="0"/>
        <v>9</v>
      </c>
      <c r="M11" s="873">
        <f t="shared" si="1"/>
        <v>9</v>
      </c>
      <c r="N11" s="882" t="s">
        <v>1063</v>
      </c>
    </row>
    <row r="12" spans="1:14" ht="20.100000000000001" customHeight="1">
      <c r="A12" s="881" t="s">
        <v>23</v>
      </c>
      <c r="B12" s="873">
        <v>0</v>
      </c>
      <c r="C12" s="873">
        <v>0</v>
      </c>
      <c r="D12" s="873">
        <v>0</v>
      </c>
      <c r="E12" s="873">
        <v>5</v>
      </c>
      <c r="F12" s="873">
        <v>13</v>
      </c>
      <c r="G12" s="873">
        <v>18</v>
      </c>
      <c r="H12" s="873">
        <v>0</v>
      </c>
      <c r="I12" s="873">
        <v>0</v>
      </c>
      <c r="J12" s="873">
        <v>0</v>
      </c>
      <c r="K12" s="873">
        <f t="shared" si="0"/>
        <v>5</v>
      </c>
      <c r="L12" s="873">
        <f t="shared" si="0"/>
        <v>13</v>
      </c>
      <c r="M12" s="873">
        <f t="shared" si="1"/>
        <v>18</v>
      </c>
      <c r="N12" s="743" t="s">
        <v>151</v>
      </c>
    </row>
    <row r="13" spans="1:14" ht="20.100000000000001" customHeight="1">
      <c r="A13" s="881" t="s">
        <v>24</v>
      </c>
      <c r="B13" s="873">
        <v>6</v>
      </c>
      <c r="C13" s="873">
        <v>7</v>
      </c>
      <c r="D13" s="873">
        <v>13</v>
      </c>
      <c r="E13" s="873">
        <v>13</v>
      </c>
      <c r="F13" s="873">
        <v>9</v>
      </c>
      <c r="G13" s="873">
        <v>22</v>
      </c>
      <c r="H13" s="873">
        <v>4</v>
      </c>
      <c r="I13" s="873">
        <v>3</v>
      </c>
      <c r="J13" s="873">
        <v>7</v>
      </c>
      <c r="K13" s="873">
        <f t="shared" si="0"/>
        <v>23</v>
      </c>
      <c r="L13" s="873">
        <f t="shared" si="0"/>
        <v>19</v>
      </c>
      <c r="M13" s="873">
        <f t="shared" si="1"/>
        <v>42</v>
      </c>
      <c r="N13" s="882" t="s">
        <v>153</v>
      </c>
    </row>
    <row r="14" spans="1:14" ht="20.100000000000001" customHeight="1">
      <c r="A14" s="881" t="s">
        <v>2</v>
      </c>
      <c r="B14" s="873">
        <v>0</v>
      </c>
      <c r="C14" s="873">
        <v>0</v>
      </c>
      <c r="D14" s="873">
        <v>0</v>
      </c>
      <c r="E14" s="873">
        <v>35</v>
      </c>
      <c r="F14" s="873">
        <v>20</v>
      </c>
      <c r="G14" s="873">
        <v>55</v>
      </c>
      <c r="H14" s="873">
        <v>9</v>
      </c>
      <c r="I14" s="873">
        <v>5</v>
      </c>
      <c r="J14" s="873">
        <v>14</v>
      </c>
      <c r="K14" s="873">
        <f t="shared" si="0"/>
        <v>44</v>
      </c>
      <c r="L14" s="873">
        <f t="shared" si="0"/>
        <v>25</v>
      </c>
      <c r="M14" s="873">
        <f t="shared" si="1"/>
        <v>69</v>
      </c>
      <c r="N14" s="882" t="s">
        <v>463</v>
      </c>
    </row>
    <row r="15" spans="1:14" s="809" customFormat="1" ht="20.100000000000001" customHeight="1">
      <c r="A15" s="881" t="s">
        <v>54</v>
      </c>
      <c r="B15" s="873">
        <v>0</v>
      </c>
      <c r="C15" s="873">
        <v>0</v>
      </c>
      <c r="D15" s="873">
        <v>0</v>
      </c>
      <c r="E15" s="873">
        <v>5</v>
      </c>
      <c r="F15" s="873">
        <v>8</v>
      </c>
      <c r="G15" s="873">
        <v>13</v>
      </c>
      <c r="H15" s="873">
        <v>3</v>
      </c>
      <c r="I15" s="873">
        <v>1</v>
      </c>
      <c r="J15" s="873">
        <v>4</v>
      </c>
      <c r="K15" s="873">
        <f t="shared" si="0"/>
        <v>8</v>
      </c>
      <c r="L15" s="873">
        <f t="shared" si="0"/>
        <v>9</v>
      </c>
      <c r="M15" s="873">
        <f t="shared" si="1"/>
        <v>17</v>
      </c>
      <c r="N15" s="882" t="s">
        <v>1101</v>
      </c>
    </row>
    <row r="16" spans="1:14" ht="23.25" customHeight="1">
      <c r="A16" s="881" t="s">
        <v>28</v>
      </c>
      <c r="B16" s="873">
        <v>0</v>
      </c>
      <c r="C16" s="873">
        <v>0</v>
      </c>
      <c r="D16" s="873">
        <v>0</v>
      </c>
      <c r="E16" s="873">
        <v>8</v>
      </c>
      <c r="F16" s="873">
        <v>6</v>
      </c>
      <c r="G16" s="873">
        <v>14</v>
      </c>
      <c r="H16" s="873">
        <v>6</v>
      </c>
      <c r="I16" s="873">
        <v>3</v>
      </c>
      <c r="J16" s="873">
        <v>9</v>
      </c>
      <c r="K16" s="873">
        <f t="shared" si="0"/>
        <v>14</v>
      </c>
      <c r="L16" s="873">
        <f t="shared" si="0"/>
        <v>9</v>
      </c>
      <c r="M16" s="873">
        <f t="shared" si="1"/>
        <v>23</v>
      </c>
      <c r="N16" s="882" t="s">
        <v>157</v>
      </c>
    </row>
    <row r="17" spans="1:14" ht="23.25" customHeight="1">
      <c r="A17" s="883" t="s">
        <v>277</v>
      </c>
      <c r="B17" s="873">
        <v>0</v>
      </c>
      <c r="C17" s="873">
        <v>0</v>
      </c>
      <c r="D17" s="873">
        <v>0</v>
      </c>
      <c r="E17" s="873">
        <v>22</v>
      </c>
      <c r="F17" s="873">
        <v>2</v>
      </c>
      <c r="G17" s="873">
        <v>24</v>
      </c>
      <c r="H17" s="873">
        <v>13</v>
      </c>
      <c r="I17" s="873">
        <v>1</v>
      </c>
      <c r="J17" s="873">
        <v>14</v>
      </c>
      <c r="K17" s="873">
        <f t="shared" si="0"/>
        <v>35</v>
      </c>
      <c r="L17" s="873">
        <f t="shared" si="0"/>
        <v>3</v>
      </c>
      <c r="M17" s="873">
        <f t="shared" si="1"/>
        <v>38</v>
      </c>
      <c r="N17" s="882" t="s">
        <v>1039</v>
      </c>
    </row>
    <row r="18" spans="1:14" ht="23.25" customHeight="1" thickBot="1">
      <c r="A18" s="883" t="s">
        <v>64</v>
      </c>
      <c r="B18" s="875">
        <v>0</v>
      </c>
      <c r="C18" s="875">
        <v>0</v>
      </c>
      <c r="D18" s="875">
        <v>0</v>
      </c>
      <c r="E18" s="875">
        <v>14</v>
      </c>
      <c r="F18" s="875">
        <v>7</v>
      </c>
      <c r="G18" s="875">
        <v>21</v>
      </c>
      <c r="H18" s="875">
        <v>0</v>
      </c>
      <c r="I18" s="875">
        <v>0</v>
      </c>
      <c r="J18" s="875">
        <v>0</v>
      </c>
      <c r="K18" s="875">
        <f t="shared" si="0"/>
        <v>14</v>
      </c>
      <c r="L18" s="875">
        <f t="shared" si="0"/>
        <v>7</v>
      </c>
      <c r="M18" s="875">
        <f t="shared" si="1"/>
        <v>21</v>
      </c>
      <c r="N18" s="852" t="s">
        <v>160</v>
      </c>
    </row>
    <row r="19" spans="1:14" ht="23.25" customHeight="1" thickBot="1">
      <c r="A19" s="884" t="s">
        <v>1102</v>
      </c>
      <c r="B19" s="844">
        <f>SUM(B8:B18)</f>
        <v>8</v>
      </c>
      <c r="C19" s="844">
        <f t="shared" ref="C19:J19" si="2">SUM(C8:C18)</f>
        <v>7</v>
      </c>
      <c r="D19" s="844">
        <f t="shared" si="2"/>
        <v>15</v>
      </c>
      <c r="E19" s="844">
        <f t="shared" si="2"/>
        <v>131</v>
      </c>
      <c r="F19" s="844">
        <f t="shared" si="2"/>
        <v>83</v>
      </c>
      <c r="G19" s="844">
        <f t="shared" si="2"/>
        <v>214</v>
      </c>
      <c r="H19" s="844">
        <f t="shared" si="2"/>
        <v>35</v>
      </c>
      <c r="I19" s="844">
        <f t="shared" si="2"/>
        <v>13</v>
      </c>
      <c r="J19" s="844">
        <f t="shared" si="2"/>
        <v>48</v>
      </c>
      <c r="K19" s="844">
        <f t="shared" si="0"/>
        <v>174</v>
      </c>
      <c r="L19" s="844">
        <f t="shared" si="0"/>
        <v>103</v>
      </c>
      <c r="M19" s="844">
        <f t="shared" si="1"/>
        <v>277</v>
      </c>
      <c r="N19" s="885" t="s">
        <v>512</v>
      </c>
    </row>
    <row r="20" spans="1:14" ht="23.25" customHeight="1" thickTop="1">
      <c r="G20" s="886"/>
      <c r="H20" s="886"/>
      <c r="I20" s="886"/>
      <c r="J20" s="862"/>
      <c r="K20" s="862"/>
      <c r="L20" s="862"/>
    </row>
    <row r="21" spans="1:14" ht="23.25" customHeight="1">
      <c r="G21" s="887"/>
      <c r="H21" s="887"/>
      <c r="I21" s="887"/>
      <c r="J21" s="887"/>
      <c r="K21" s="887"/>
      <c r="L21" s="887"/>
    </row>
    <row r="22" spans="1:14" ht="23.25" customHeight="1"/>
    <row r="23" spans="1:14" ht="23.25" customHeight="1"/>
    <row r="24" spans="1:14" ht="23.25" customHeight="1"/>
    <row r="25" spans="1:14" ht="23.25" customHeight="1"/>
    <row r="26" spans="1:14" ht="23.25" customHeigh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0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22.42578125" style="715" customWidth="1"/>
    <col min="2" max="2" width="6.85546875" style="715" customWidth="1"/>
    <col min="3" max="3" width="6.7109375" style="715" customWidth="1"/>
    <col min="4" max="4" width="7.140625" style="715" customWidth="1"/>
    <col min="5" max="13" width="8.42578125" style="715" customWidth="1"/>
    <col min="14" max="14" width="45.140625" style="715" customWidth="1"/>
    <col min="15" max="16384" width="9.140625" style="715"/>
  </cols>
  <sheetData>
    <row r="1" spans="1:14" ht="24" customHeight="1">
      <c r="A1" s="1182" t="s">
        <v>1103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ht="40.5" customHeight="1">
      <c r="A2" s="1183" t="s">
        <v>1104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ht="22.5" customHeight="1" thickBot="1">
      <c r="A3" s="877" t="s">
        <v>1112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888" t="s">
        <v>1113</v>
      </c>
    </row>
    <row r="4" spans="1:14" s="864" customFormat="1" ht="2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1105</v>
      </c>
    </row>
    <row r="5" spans="1:14" s="864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864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864" customFormat="1" ht="21" customHeight="1" thickBot="1">
      <c r="A7" s="1147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7"/>
    </row>
    <row r="8" spans="1:14" s="864" customFormat="1" ht="26.25" customHeight="1">
      <c r="A8" s="889" t="s">
        <v>16</v>
      </c>
      <c r="B8" s="654">
        <v>3</v>
      </c>
      <c r="C8" s="654">
        <v>8</v>
      </c>
      <c r="D8" s="654">
        <v>11</v>
      </c>
      <c r="E8" s="654">
        <v>0</v>
      </c>
      <c r="F8" s="654">
        <v>0</v>
      </c>
      <c r="G8" s="654">
        <v>0</v>
      </c>
      <c r="H8" s="654">
        <v>0</v>
      </c>
      <c r="I8" s="654">
        <v>0</v>
      </c>
      <c r="J8" s="654">
        <v>0</v>
      </c>
      <c r="K8" s="654">
        <f>SUM(H8,E8,B8)</f>
        <v>3</v>
      </c>
      <c r="L8" s="654">
        <f>SUM(I8,F8,C8)</f>
        <v>8</v>
      </c>
      <c r="M8" s="654">
        <f>SUM(K8:L8)</f>
        <v>11</v>
      </c>
      <c r="N8" s="890" t="s">
        <v>1062</v>
      </c>
    </row>
    <row r="9" spans="1:14" s="864" customFormat="1" ht="26.25" customHeight="1">
      <c r="A9" s="889" t="s">
        <v>20</v>
      </c>
      <c r="B9" s="871">
        <v>0</v>
      </c>
      <c r="C9" s="871">
        <v>0</v>
      </c>
      <c r="D9" s="871">
        <v>0</v>
      </c>
      <c r="E9" s="871">
        <v>5</v>
      </c>
      <c r="F9" s="871">
        <v>2</v>
      </c>
      <c r="G9" s="871">
        <v>7</v>
      </c>
      <c r="H9" s="871">
        <v>0</v>
      </c>
      <c r="I9" s="871">
        <v>0</v>
      </c>
      <c r="J9" s="871">
        <v>0</v>
      </c>
      <c r="K9" s="871">
        <f t="shared" ref="K9:L19" si="0">SUM(H9,E9,B9)</f>
        <v>5</v>
      </c>
      <c r="L9" s="871">
        <f t="shared" si="0"/>
        <v>2</v>
      </c>
      <c r="M9" s="871">
        <f t="shared" ref="M9:M19" si="1">SUM(K9:L9)</f>
        <v>7</v>
      </c>
      <c r="N9" s="882" t="s">
        <v>147</v>
      </c>
    </row>
    <row r="10" spans="1:14" s="864" customFormat="1" ht="26.25" customHeight="1">
      <c r="A10" s="889" t="s">
        <v>296</v>
      </c>
      <c r="B10" s="871">
        <v>0</v>
      </c>
      <c r="C10" s="871">
        <v>0</v>
      </c>
      <c r="D10" s="871">
        <v>0</v>
      </c>
      <c r="E10" s="871">
        <v>1</v>
      </c>
      <c r="F10" s="871">
        <v>0</v>
      </c>
      <c r="G10" s="871">
        <v>1</v>
      </c>
      <c r="H10" s="871">
        <v>0</v>
      </c>
      <c r="I10" s="871">
        <v>0</v>
      </c>
      <c r="J10" s="871">
        <v>0</v>
      </c>
      <c r="K10" s="871">
        <f t="shared" si="0"/>
        <v>1</v>
      </c>
      <c r="L10" s="871">
        <f t="shared" si="0"/>
        <v>0</v>
      </c>
      <c r="M10" s="871">
        <f t="shared" si="1"/>
        <v>1</v>
      </c>
      <c r="N10" s="882" t="s">
        <v>297</v>
      </c>
    </row>
    <row r="11" spans="1:14" ht="26.25" customHeight="1">
      <c r="A11" s="891" t="s">
        <v>23</v>
      </c>
      <c r="B11" s="836">
        <v>0</v>
      </c>
      <c r="C11" s="836">
        <v>0</v>
      </c>
      <c r="D11" s="836">
        <v>0</v>
      </c>
      <c r="E11" s="836">
        <v>16</v>
      </c>
      <c r="F11" s="836">
        <v>23</v>
      </c>
      <c r="G11" s="836">
        <v>39</v>
      </c>
      <c r="H11" s="836">
        <v>5</v>
      </c>
      <c r="I11" s="836">
        <v>9</v>
      </c>
      <c r="J11" s="836">
        <v>14</v>
      </c>
      <c r="K11" s="836">
        <f t="shared" si="0"/>
        <v>21</v>
      </c>
      <c r="L11" s="836">
        <f t="shared" si="0"/>
        <v>32</v>
      </c>
      <c r="M11" s="836">
        <f t="shared" si="1"/>
        <v>53</v>
      </c>
      <c r="N11" s="882" t="s">
        <v>1106</v>
      </c>
    </row>
    <row r="12" spans="1:14" ht="26.25" customHeight="1">
      <c r="A12" s="891" t="s">
        <v>1107</v>
      </c>
      <c r="B12" s="836">
        <v>0</v>
      </c>
      <c r="C12" s="836">
        <v>0</v>
      </c>
      <c r="D12" s="836">
        <v>0</v>
      </c>
      <c r="E12" s="836">
        <v>2</v>
      </c>
      <c r="F12" s="836">
        <v>4</v>
      </c>
      <c r="G12" s="836">
        <v>6</v>
      </c>
      <c r="H12" s="836">
        <v>0</v>
      </c>
      <c r="I12" s="836">
        <v>0</v>
      </c>
      <c r="J12" s="836">
        <v>0</v>
      </c>
      <c r="K12" s="836">
        <f t="shared" si="0"/>
        <v>2</v>
      </c>
      <c r="L12" s="836">
        <f t="shared" si="0"/>
        <v>4</v>
      </c>
      <c r="M12" s="836">
        <f t="shared" si="1"/>
        <v>6</v>
      </c>
      <c r="N12" s="882" t="s">
        <v>191</v>
      </c>
    </row>
    <row r="13" spans="1:14" ht="26.25" customHeight="1">
      <c r="A13" s="891" t="s">
        <v>24</v>
      </c>
      <c r="B13" s="836">
        <v>8</v>
      </c>
      <c r="C13" s="836">
        <v>1</v>
      </c>
      <c r="D13" s="836">
        <v>9</v>
      </c>
      <c r="E13" s="836">
        <v>0</v>
      </c>
      <c r="F13" s="836">
        <v>0</v>
      </c>
      <c r="G13" s="836">
        <v>0</v>
      </c>
      <c r="H13" s="836">
        <v>0</v>
      </c>
      <c r="I13" s="836">
        <v>0</v>
      </c>
      <c r="J13" s="836">
        <v>0</v>
      </c>
      <c r="K13" s="836">
        <f t="shared" si="0"/>
        <v>8</v>
      </c>
      <c r="L13" s="836">
        <f t="shared" si="0"/>
        <v>1</v>
      </c>
      <c r="M13" s="836">
        <f t="shared" si="1"/>
        <v>9</v>
      </c>
      <c r="N13" s="882" t="s">
        <v>153</v>
      </c>
    </row>
    <row r="14" spans="1:14" ht="26.25" customHeight="1">
      <c r="A14" s="892" t="s">
        <v>54</v>
      </c>
      <c r="B14" s="873">
        <v>0</v>
      </c>
      <c r="C14" s="873">
        <v>0</v>
      </c>
      <c r="D14" s="873">
        <v>0</v>
      </c>
      <c r="E14" s="873">
        <v>10</v>
      </c>
      <c r="F14" s="873">
        <v>13</v>
      </c>
      <c r="G14" s="873">
        <v>23</v>
      </c>
      <c r="H14" s="873">
        <v>2</v>
      </c>
      <c r="I14" s="873">
        <v>1</v>
      </c>
      <c r="J14" s="873">
        <v>3</v>
      </c>
      <c r="K14" s="873">
        <f t="shared" si="0"/>
        <v>12</v>
      </c>
      <c r="L14" s="873">
        <f t="shared" si="0"/>
        <v>14</v>
      </c>
      <c r="M14" s="873">
        <f t="shared" si="1"/>
        <v>26</v>
      </c>
      <c r="N14" s="882" t="s">
        <v>1108</v>
      </c>
    </row>
    <row r="15" spans="1:14" ht="26.25" customHeight="1">
      <c r="A15" s="892" t="s">
        <v>2</v>
      </c>
      <c r="B15" s="873">
        <v>0</v>
      </c>
      <c r="C15" s="873">
        <v>0</v>
      </c>
      <c r="D15" s="873">
        <v>0</v>
      </c>
      <c r="E15" s="873">
        <v>36</v>
      </c>
      <c r="F15" s="873">
        <v>35</v>
      </c>
      <c r="G15" s="873">
        <v>71</v>
      </c>
      <c r="H15" s="873">
        <v>0</v>
      </c>
      <c r="I15" s="873">
        <v>0</v>
      </c>
      <c r="J15" s="873">
        <v>0</v>
      </c>
      <c r="K15" s="873">
        <f t="shared" si="0"/>
        <v>36</v>
      </c>
      <c r="L15" s="873">
        <f t="shared" si="0"/>
        <v>35</v>
      </c>
      <c r="M15" s="873">
        <f t="shared" si="1"/>
        <v>71</v>
      </c>
      <c r="N15" s="882" t="s">
        <v>1095</v>
      </c>
    </row>
    <row r="16" spans="1:14" ht="26.25" customHeight="1">
      <c r="A16" s="892" t="s">
        <v>25</v>
      </c>
      <c r="B16" s="873">
        <v>0</v>
      </c>
      <c r="C16" s="873">
        <v>0</v>
      </c>
      <c r="D16" s="873">
        <v>0</v>
      </c>
      <c r="E16" s="873">
        <v>18</v>
      </c>
      <c r="F16" s="873">
        <v>22</v>
      </c>
      <c r="G16" s="873">
        <v>40</v>
      </c>
      <c r="H16" s="873">
        <v>3</v>
      </c>
      <c r="I16" s="873">
        <v>7</v>
      </c>
      <c r="J16" s="873">
        <v>10</v>
      </c>
      <c r="K16" s="873">
        <f t="shared" si="0"/>
        <v>21</v>
      </c>
      <c r="L16" s="873">
        <f t="shared" si="0"/>
        <v>29</v>
      </c>
      <c r="M16" s="873">
        <f t="shared" si="1"/>
        <v>50</v>
      </c>
      <c r="N16" s="882" t="s">
        <v>1109</v>
      </c>
    </row>
    <row r="17" spans="1:14" ht="26.25" customHeight="1">
      <c r="A17" s="892" t="s">
        <v>28</v>
      </c>
      <c r="B17" s="873">
        <v>0</v>
      </c>
      <c r="C17" s="873">
        <v>0</v>
      </c>
      <c r="D17" s="873">
        <v>0</v>
      </c>
      <c r="E17" s="873">
        <v>15</v>
      </c>
      <c r="F17" s="873">
        <v>11</v>
      </c>
      <c r="G17" s="873">
        <v>26</v>
      </c>
      <c r="H17" s="873">
        <v>0</v>
      </c>
      <c r="I17" s="873">
        <v>0</v>
      </c>
      <c r="J17" s="873">
        <v>0</v>
      </c>
      <c r="K17" s="873">
        <f t="shared" si="0"/>
        <v>15</v>
      </c>
      <c r="L17" s="873">
        <f t="shared" si="0"/>
        <v>11</v>
      </c>
      <c r="M17" s="873">
        <f t="shared" si="1"/>
        <v>26</v>
      </c>
      <c r="N17" s="882" t="s">
        <v>491</v>
      </c>
    </row>
    <row r="18" spans="1:14" ht="31.5" customHeight="1" thickBot="1">
      <c r="A18" s="893" t="s">
        <v>277</v>
      </c>
      <c r="B18" s="894">
        <v>0</v>
      </c>
      <c r="C18" s="894">
        <v>0</v>
      </c>
      <c r="D18" s="894">
        <v>0</v>
      </c>
      <c r="E18" s="894">
        <v>16</v>
      </c>
      <c r="F18" s="894">
        <v>5</v>
      </c>
      <c r="G18" s="894">
        <v>21</v>
      </c>
      <c r="H18" s="894">
        <v>0</v>
      </c>
      <c r="I18" s="894">
        <v>0</v>
      </c>
      <c r="J18" s="894">
        <v>0</v>
      </c>
      <c r="K18" s="894">
        <f t="shared" si="0"/>
        <v>16</v>
      </c>
      <c r="L18" s="894">
        <f t="shared" si="0"/>
        <v>5</v>
      </c>
      <c r="M18" s="894">
        <f t="shared" si="1"/>
        <v>21</v>
      </c>
      <c r="N18" s="895" t="s">
        <v>1039</v>
      </c>
    </row>
    <row r="19" spans="1:14" ht="26.25" customHeight="1" thickBot="1">
      <c r="A19" s="896" t="s">
        <v>78</v>
      </c>
      <c r="B19" s="712">
        <f>SUM(B8:B18)</f>
        <v>11</v>
      </c>
      <c r="C19" s="712">
        <f t="shared" ref="C19:J19" si="2">SUM(C8:C18)</f>
        <v>9</v>
      </c>
      <c r="D19" s="712">
        <f t="shared" si="2"/>
        <v>20</v>
      </c>
      <c r="E19" s="712">
        <f t="shared" si="2"/>
        <v>119</v>
      </c>
      <c r="F19" s="712">
        <f t="shared" si="2"/>
        <v>115</v>
      </c>
      <c r="G19" s="712">
        <f t="shared" si="2"/>
        <v>234</v>
      </c>
      <c r="H19" s="712">
        <f t="shared" si="2"/>
        <v>10</v>
      </c>
      <c r="I19" s="712">
        <f t="shared" si="2"/>
        <v>17</v>
      </c>
      <c r="J19" s="712">
        <f t="shared" si="2"/>
        <v>27</v>
      </c>
      <c r="K19" s="712">
        <f t="shared" si="0"/>
        <v>140</v>
      </c>
      <c r="L19" s="712">
        <f t="shared" si="0"/>
        <v>141</v>
      </c>
      <c r="M19" s="712">
        <f t="shared" si="1"/>
        <v>281</v>
      </c>
      <c r="N19" s="897" t="s">
        <v>512</v>
      </c>
    </row>
    <row r="20" spans="1:14" ht="13.5" thickTop="1">
      <c r="A20" s="898"/>
      <c r="B20" s="898"/>
      <c r="C20" s="898"/>
      <c r="D20" s="898"/>
      <c r="E20" s="898"/>
      <c r="F20" s="898"/>
      <c r="G20" s="898"/>
      <c r="H20" s="898"/>
      <c r="I20" s="898"/>
      <c r="J20" s="898"/>
      <c r="K20" s="898"/>
      <c r="L20" s="898"/>
      <c r="M20" s="898"/>
      <c r="N20" s="898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18" style="715" customWidth="1"/>
    <col min="2" max="13" width="8.42578125" style="715" customWidth="1"/>
    <col min="14" max="14" width="40.140625" style="715" customWidth="1"/>
    <col min="15" max="16384" width="9.140625" style="715"/>
  </cols>
  <sheetData>
    <row r="1" spans="1:14" ht="30.75" customHeight="1">
      <c r="A1" s="1182" t="s">
        <v>1110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14" ht="40.5" customHeight="1">
      <c r="A2" s="1183" t="s">
        <v>1111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ht="24.75" customHeight="1" thickBot="1">
      <c r="A3" s="877" t="s">
        <v>1212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888" t="s">
        <v>1213</v>
      </c>
    </row>
    <row r="4" spans="1:14" s="864" customFormat="1" ht="2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1105</v>
      </c>
    </row>
    <row r="5" spans="1:14" s="864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864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864" customFormat="1" ht="21" customHeight="1" thickBot="1">
      <c r="A7" s="1147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7"/>
    </row>
    <row r="8" spans="1:14" s="864" customFormat="1" ht="26.25" customHeight="1" thickBot="1">
      <c r="A8" s="889" t="s">
        <v>24</v>
      </c>
      <c r="B8" s="899">
        <v>0</v>
      </c>
      <c r="C8" s="899">
        <v>0</v>
      </c>
      <c r="D8" s="899">
        <v>0</v>
      </c>
      <c r="E8" s="899">
        <v>2</v>
      </c>
      <c r="F8" s="899">
        <v>1</v>
      </c>
      <c r="G8" s="899">
        <v>3</v>
      </c>
      <c r="H8" s="899">
        <v>0</v>
      </c>
      <c r="I8" s="899">
        <v>0</v>
      </c>
      <c r="J8" s="899">
        <v>0</v>
      </c>
      <c r="K8" s="900">
        <f>SUM(B8,E8,H8)</f>
        <v>2</v>
      </c>
      <c r="L8" s="900">
        <f>SUM(C8,F8,I8)</f>
        <v>1</v>
      </c>
      <c r="M8" s="900">
        <f>SUM(K8:L8)</f>
        <v>3</v>
      </c>
      <c r="N8" s="882" t="s">
        <v>153</v>
      </c>
    </row>
    <row r="9" spans="1:14" ht="26.25" customHeight="1" thickBot="1">
      <c r="A9" s="901" t="s">
        <v>78</v>
      </c>
      <c r="B9" s="774">
        <f>SUM(B8)</f>
        <v>0</v>
      </c>
      <c r="C9" s="774">
        <f t="shared" ref="C9:J9" si="0">SUM(C8)</f>
        <v>0</v>
      </c>
      <c r="D9" s="774">
        <f t="shared" si="0"/>
        <v>0</v>
      </c>
      <c r="E9" s="774">
        <f t="shared" si="0"/>
        <v>2</v>
      </c>
      <c r="F9" s="774">
        <f t="shared" si="0"/>
        <v>1</v>
      </c>
      <c r="G9" s="774">
        <f t="shared" si="0"/>
        <v>3</v>
      </c>
      <c r="H9" s="774">
        <f t="shared" si="0"/>
        <v>0</v>
      </c>
      <c r="I9" s="774">
        <f t="shared" si="0"/>
        <v>0</v>
      </c>
      <c r="J9" s="774">
        <f t="shared" si="0"/>
        <v>0</v>
      </c>
      <c r="K9" s="774">
        <f>SUM(K8:K8)</f>
        <v>2</v>
      </c>
      <c r="L9" s="774">
        <f>SUM(L8:L8)</f>
        <v>1</v>
      </c>
      <c r="M9" s="774">
        <f>SUM(M8:M8)</f>
        <v>3</v>
      </c>
      <c r="N9" s="897" t="s">
        <v>512</v>
      </c>
    </row>
    <row r="10" spans="1:14" ht="13.5" thickTop="1">
      <c r="A10" s="898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5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23.7109375" style="715" customWidth="1"/>
    <col min="2" max="13" width="9.140625" style="715" customWidth="1"/>
    <col min="14" max="14" width="29.140625" style="715" customWidth="1"/>
    <col min="15" max="16384" width="9.140625" style="715"/>
  </cols>
  <sheetData>
    <row r="1" spans="1:25" ht="24" customHeight="1">
      <c r="A1" s="1182" t="s">
        <v>1114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</row>
    <row r="2" spans="1:25" ht="41.25" customHeight="1">
      <c r="A2" s="1183" t="s">
        <v>1115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25" s="905" customFormat="1" ht="26.25" customHeight="1" thickBot="1">
      <c r="A3" s="877" t="s">
        <v>1214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3" t="s">
        <v>1215</v>
      </c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</row>
    <row r="4" spans="1:25" s="864" customFormat="1" ht="21" customHeight="1" thickTop="1">
      <c r="A4" s="1157" t="s">
        <v>14</v>
      </c>
      <c r="B4" s="1157" t="s">
        <v>994</v>
      </c>
      <c r="C4" s="1157"/>
      <c r="D4" s="1157"/>
      <c r="E4" s="1157" t="s">
        <v>995</v>
      </c>
      <c r="F4" s="1157"/>
      <c r="G4" s="1157"/>
      <c r="H4" s="1157" t="s">
        <v>996</v>
      </c>
      <c r="I4" s="1157"/>
      <c r="J4" s="1157"/>
      <c r="K4" s="1157" t="s">
        <v>234</v>
      </c>
      <c r="L4" s="1157"/>
      <c r="M4" s="1157"/>
      <c r="N4" s="1160" t="s">
        <v>304</v>
      </c>
      <c r="O4" s="1185"/>
      <c r="P4" s="1185"/>
      <c r="Q4" s="1185"/>
      <c r="R4" s="906"/>
      <c r="S4" s="906"/>
      <c r="T4" s="906"/>
    </row>
    <row r="5" spans="1:25" s="864" customFormat="1" ht="21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  <c r="O5" s="1185"/>
      <c r="P5" s="1185"/>
      <c r="Q5" s="1185"/>
      <c r="R5" s="906"/>
      <c r="S5" s="906"/>
      <c r="T5" s="906"/>
    </row>
    <row r="6" spans="1:25" s="864" customFormat="1" ht="21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  <c r="O6" s="1185"/>
      <c r="P6" s="1185"/>
      <c r="Q6" s="1185"/>
      <c r="R6" s="906"/>
      <c r="S6" s="906"/>
      <c r="T6" s="906"/>
    </row>
    <row r="7" spans="1:25" s="864" customFormat="1" ht="21" customHeight="1" thickBot="1">
      <c r="A7" s="1169"/>
      <c r="B7" s="735" t="s">
        <v>999</v>
      </c>
      <c r="C7" s="735" t="s">
        <v>239</v>
      </c>
      <c r="D7" s="735" t="s">
        <v>240</v>
      </c>
      <c r="E7" s="735" t="s">
        <v>999</v>
      </c>
      <c r="F7" s="735" t="s">
        <v>239</v>
      </c>
      <c r="G7" s="735" t="s">
        <v>240</v>
      </c>
      <c r="H7" s="735" t="s">
        <v>999</v>
      </c>
      <c r="I7" s="735" t="s">
        <v>239</v>
      </c>
      <c r="J7" s="735" t="s">
        <v>240</v>
      </c>
      <c r="K7" s="735" t="s">
        <v>999</v>
      </c>
      <c r="L7" s="735" t="s">
        <v>239</v>
      </c>
      <c r="M7" s="735" t="s">
        <v>240</v>
      </c>
      <c r="N7" s="1169"/>
      <c r="O7" s="1185"/>
      <c r="P7" s="1185"/>
      <c r="Q7" s="1185"/>
      <c r="R7" s="906"/>
      <c r="S7" s="906"/>
      <c r="T7" s="906"/>
    </row>
    <row r="8" spans="1:25" s="864" customFormat="1" ht="27.75" customHeight="1">
      <c r="A8" s="681" t="s">
        <v>16</v>
      </c>
      <c r="B8" s="907">
        <v>2</v>
      </c>
      <c r="C8" s="907">
        <v>0</v>
      </c>
      <c r="D8" s="907">
        <v>2</v>
      </c>
      <c r="E8" s="907">
        <v>4</v>
      </c>
      <c r="F8" s="907">
        <v>5</v>
      </c>
      <c r="G8" s="907">
        <v>9</v>
      </c>
      <c r="H8" s="907">
        <v>0</v>
      </c>
      <c r="I8" s="907">
        <v>0</v>
      </c>
      <c r="J8" s="907">
        <v>0</v>
      </c>
      <c r="K8" s="907">
        <f>SUM(H8,E8,B8)</f>
        <v>6</v>
      </c>
      <c r="L8" s="907">
        <f>SUM(I8,F8,C8)</f>
        <v>5</v>
      </c>
      <c r="M8" s="907">
        <f>SUM(K8:L8)</f>
        <v>11</v>
      </c>
      <c r="N8" s="908" t="s">
        <v>1062</v>
      </c>
      <c r="O8" s="909"/>
      <c r="P8" s="909"/>
      <c r="Q8" s="909"/>
      <c r="R8" s="906"/>
      <c r="S8" s="906"/>
      <c r="T8" s="906"/>
    </row>
    <row r="9" spans="1:25" ht="30" customHeight="1">
      <c r="A9" s="868" t="s">
        <v>20</v>
      </c>
      <c r="B9" s="910">
        <v>0</v>
      </c>
      <c r="C9" s="910">
        <v>0</v>
      </c>
      <c r="D9" s="910">
        <v>0</v>
      </c>
      <c r="E9" s="910">
        <v>11</v>
      </c>
      <c r="F9" s="910">
        <v>10</v>
      </c>
      <c r="G9" s="910">
        <v>21</v>
      </c>
      <c r="H9" s="910">
        <v>0</v>
      </c>
      <c r="I9" s="910">
        <v>0</v>
      </c>
      <c r="J9" s="910">
        <v>0</v>
      </c>
      <c r="K9" s="910">
        <f t="shared" ref="K9:L14" si="0">SUM(H9,E9,B9)</f>
        <v>11</v>
      </c>
      <c r="L9" s="910">
        <f t="shared" si="0"/>
        <v>10</v>
      </c>
      <c r="M9" s="910">
        <f t="shared" ref="M9:M14" si="1">SUM(K9:L9)</f>
        <v>21</v>
      </c>
      <c r="N9" s="742" t="s">
        <v>147</v>
      </c>
    </row>
    <row r="10" spans="1:25" ht="30" customHeight="1">
      <c r="A10" s="868" t="s">
        <v>23</v>
      </c>
      <c r="B10" s="910">
        <v>0</v>
      </c>
      <c r="C10" s="910">
        <v>0</v>
      </c>
      <c r="D10" s="910">
        <v>0</v>
      </c>
      <c r="E10" s="910">
        <v>2</v>
      </c>
      <c r="F10" s="910">
        <v>26</v>
      </c>
      <c r="G10" s="910">
        <v>28</v>
      </c>
      <c r="H10" s="910">
        <v>1</v>
      </c>
      <c r="I10" s="910">
        <v>0</v>
      </c>
      <c r="J10" s="910">
        <v>1</v>
      </c>
      <c r="K10" s="910">
        <f t="shared" si="0"/>
        <v>3</v>
      </c>
      <c r="L10" s="910">
        <f t="shared" si="0"/>
        <v>26</v>
      </c>
      <c r="M10" s="910">
        <f t="shared" si="1"/>
        <v>29</v>
      </c>
      <c r="N10" s="869" t="s">
        <v>1094</v>
      </c>
    </row>
    <row r="11" spans="1:25" ht="30" customHeight="1">
      <c r="A11" s="869" t="s">
        <v>24</v>
      </c>
      <c r="B11" s="911">
        <v>10</v>
      </c>
      <c r="C11" s="911">
        <v>3</v>
      </c>
      <c r="D11" s="911">
        <v>13</v>
      </c>
      <c r="E11" s="911">
        <v>19</v>
      </c>
      <c r="F11" s="911">
        <v>15</v>
      </c>
      <c r="G11" s="911">
        <v>34</v>
      </c>
      <c r="H11" s="911">
        <v>3</v>
      </c>
      <c r="I11" s="911">
        <v>3</v>
      </c>
      <c r="J11" s="911">
        <v>6</v>
      </c>
      <c r="K11" s="911">
        <f t="shared" si="0"/>
        <v>32</v>
      </c>
      <c r="L11" s="911">
        <f t="shared" si="0"/>
        <v>21</v>
      </c>
      <c r="M11" s="911">
        <f t="shared" si="1"/>
        <v>53</v>
      </c>
      <c r="N11" s="794" t="s">
        <v>153</v>
      </c>
    </row>
    <row r="12" spans="1:25" ht="30" customHeight="1">
      <c r="A12" s="868" t="s">
        <v>80</v>
      </c>
      <c r="B12" s="910">
        <v>0</v>
      </c>
      <c r="C12" s="910">
        <v>0</v>
      </c>
      <c r="D12" s="910">
        <v>0</v>
      </c>
      <c r="E12" s="910">
        <v>38</v>
      </c>
      <c r="F12" s="910">
        <v>45</v>
      </c>
      <c r="G12" s="910">
        <v>83</v>
      </c>
      <c r="H12" s="910">
        <v>14</v>
      </c>
      <c r="I12" s="910">
        <v>3</v>
      </c>
      <c r="J12" s="910">
        <v>17</v>
      </c>
      <c r="K12" s="910">
        <f t="shared" si="0"/>
        <v>52</v>
      </c>
      <c r="L12" s="910">
        <f t="shared" si="0"/>
        <v>48</v>
      </c>
      <c r="M12" s="910">
        <f t="shared" si="1"/>
        <v>100</v>
      </c>
      <c r="N12" s="742" t="s">
        <v>1067</v>
      </c>
    </row>
    <row r="13" spans="1:25" ht="30" customHeight="1" thickBot="1">
      <c r="A13" s="868" t="s">
        <v>277</v>
      </c>
      <c r="B13" s="910">
        <v>0</v>
      </c>
      <c r="C13" s="910">
        <v>0</v>
      </c>
      <c r="D13" s="910">
        <v>0</v>
      </c>
      <c r="E13" s="910">
        <v>9</v>
      </c>
      <c r="F13" s="910">
        <v>5</v>
      </c>
      <c r="G13" s="910">
        <v>14</v>
      </c>
      <c r="H13" s="910">
        <v>0</v>
      </c>
      <c r="I13" s="910">
        <v>0</v>
      </c>
      <c r="J13" s="910">
        <v>0</v>
      </c>
      <c r="K13" s="910">
        <f t="shared" si="0"/>
        <v>9</v>
      </c>
      <c r="L13" s="910">
        <f t="shared" si="0"/>
        <v>5</v>
      </c>
      <c r="M13" s="910">
        <f t="shared" si="1"/>
        <v>14</v>
      </c>
      <c r="N13" s="869" t="s">
        <v>1039</v>
      </c>
    </row>
    <row r="14" spans="1:25" ht="31.5" customHeight="1" thickBot="1">
      <c r="A14" s="829" t="s">
        <v>1102</v>
      </c>
      <c r="B14" s="912">
        <f>SUM(B8:B13)</f>
        <v>12</v>
      </c>
      <c r="C14" s="912">
        <f t="shared" ref="C14:J14" si="2">SUM(C8:C13)</f>
        <v>3</v>
      </c>
      <c r="D14" s="912">
        <f t="shared" si="2"/>
        <v>15</v>
      </c>
      <c r="E14" s="912">
        <f t="shared" si="2"/>
        <v>83</v>
      </c>
      <c r="F14" s="912">
        <f t="shared" si="2"/>
        <v>106</v>
      </c>
      <c r="G14" s="912">
        <f t="shared" si="2"/>
        <v>189</v>
      </c>
      <c r="H14" s="912">
        <f t="shared" si="2"/>
        <v>18</v>
      </c>
      <c r="I14" s="912">
        <f t="shared" si="2"/>
        <v>6</v>
      </c>
      <c r="J14" s="912">
        <f t="shared" si="2"/>
        <v>24</v>
      </c>
      <c r="K14" s="912">
        <f t="shared" si="0"/>
        <v>113</v>
      </c>
      <c r="L14" s="912">
        <f t="shared" si="0"/>
        <v>115</v>
      </c>
      <c r="M14" s="912">
        <f t="shared" si="1"/>
        <v>228</v>
      </c>
      <c r="N14" s="829" t="s">
        <v>512</v>
      </c>
    </row>
    <row r="15" spans="1:25" ht="16.5" thickTop="1">
      <c r="A15" s="913"/>
      <c r="B15" s="914"/>
      <c r="C15" s="914"/>
      <c r="D15" s="914"/>
      <c r="E15" s="914"/>
      <c r="F15" s="914"/>
      <c r="G15" s="914"/>
      <c r="H15" s="914"/>
      <c r="I15" s="914"/>
      <c r="J15" s="914"/>
      <c r="K15" s="914"/>
      <c r="L15" s="914"/>
      <c r="M15" s="914"/>
      <c r="N15" s="915"/>
    </row>
  </sheetData>
  <mergeCells count="15">
    <mergeCell ref="A1:N1"/>
    <mergeCell ref="A2:N2"/>
    <mergeCell ref="A4:A7"/>
    <mergeCell ref="B4:D4"/>
    <mergeCell ref="E4:G4"/>
    <mergeCell ref="H4:J4"/>
    <mergeCell ref="K4:M4"/>
    <mergeCell ref="N4:N7"/>
    <mergeCell ref="O4:O7"/>
    <mergeCell ref="P4:P7"/>
    <mergeCell ref="Q4:Q7"/>
    <mergeCell ref="B5:D5"/>
    <mergeCell ref="E5:G5"/>
    <mergeCell ref="H5:J5"/>
    <mergeCell ref="K5:M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6"/>
  <sheetViews>
    <sheetView rightToLeft="1" view="pageBreakPreview" zoomScale="90" zoomScaleSheetLayoutView="90" workbookViewId="0">
      <selection activeCell="R9" sqref="R9"/>
    </sheetView>
  </sheetViews>
  <sheetFormatPr defaultRowHeight="12.75"/>
  <cols>
    <col min="1" max="1" width="24.5703125" style="715" customWidth="1"/>
    <col min="2" max="13" width="7.85546875" style="715" customWidth="1"/>
    <col min="14" max="14" width="39.42578125" style="715" customWidth="1"/>
    <col min="15" max="250" width="9.140625" style="715"/>
    <col min="251" max="251" width="28.5703125" style="715" customWidth="1"/>
    <col min="252" max="253" width="10.140625" style="715" customWidth="1"/>
    <col min="254" max="254" width="9.42578125" style="715" customWidth="1"/>
    <col min="255" max="255" width="7.42578125" style="715" customWidth="1"/>
    <col min="256" max="256" width="9.42578125" style="715" customWidth="1"/>
    <col min="257" max="258" width="7.7109375" style="715" customWidth="1"/>
    <col min="259" max="259" width="9.42578125" style="715" customWidth="1"/>
    <col min="260" max="260" width="8" style="715" customWidth="1"/>
    <col min="261" max="263" width="9.42578125" style="715" customWidth="1"/>
    <col min="264" max="264" width="7.85546875" style="715" customWidth="1"/>
    <col min="265" max="506" width="9.140625" style="715"/>
    <col min="507" max="507" width="28.5703125" style="715" customWidth="1"/>
    <col min="508" max="509" width="10.140625" style="715" customWidth="1"/>
    <col min="510" max="510" width="9.42578125" style="715" customWidth="1"/>
    <col min="511" max="511" width="7.42578125" style="715" customWidth="1"/>
    <col min="512" max="512" width="9.42578125" style="715" customWidth="1"/>
    <col min="513" max="514" width="7.7109375" style="715" customWidth="1"/>
    <col min="515" max="515" width="9.42578125" style="715" customWidth="1"/>
    <col min="516" max="516" width="8" style="715" customWidth="1"/>
    <col min="517" max="519" width="9.42578125" style="715" customWidth="1"/>
    <col min="520" max="520" width="7.85546875" style="715" customWidth="1"/>
    <col min="521" max="762" width="9.140625" style="715"/>
    <col min="763" max="763" width="28.5703125" style="715" customWidth="1"/>
    <col min="764" max="765" width="10.140625" style="715" customWidth="1"/>
    <col min="766" max="766" width="9.42578125" style="715" customWidth="1"/>
    <col min="767" max="767" width="7.42578125" style="715" customWidth="1"/>
    <col min="768" max="768" width="9.42578125" style="715" customWidth="1"/>
    <col min="769" max="770" width="7.7109375" style="715" customWidth="1"/>
    <col min="771" max="771" width="9.42578125" style="715" customWidth="1"/>
    <col min="772" max="772" width="8" style="715" customWidth="1"/>
    <col min="773" max="775" width="9.42578125" style="715" customWidth="1"/>
    <col min="776" max="776" width="7.85546875" style="715" customWidth="1"/>
    <col min="777" max="1018" width="9.140625" style="715"/>
    <col min="1019" max="1019" width="28.5703125" style="715" customWidth="1"/>
    <col min="1020" max="1021" width="10.140625" style="715" customWidth="1"/>
    <col min="1022" max="1022" width="9.42578125" style="715" customWidth="1"/>
    <col min="1023" max="1023" width="7.42578125" style="715" customWidth="1"/>
    <col min="1024" max="1024" width="9.42578125" style="715" customWidth="1"/>
    <col min="1025" max="1026" width="7.7109375" style="715" customWidth="1"/>
    <col min="1027" max="1027" width="9.42578125" style="715" customWidth="1"/>
    <col min="1028" max="1028" width="8" style="715" customWidth="1"/>
    <col min="1029" max="1031" width="9.42578125" style="715" customWidth="1"/>
    <col min="1032" max="1032" width="7.85546875" style="715" customWidth="1"/>
    <col min="1033" max="1274" width="9.140625" style="715"/>
    <col min="1275" max="1275" width="28.5703125" style="715" customWidth="1"/>
    <col min="1276" max="1277" width="10.140625" style="715" customWidth="1"/>
    <col min="1278" max="1278" width="9.42578125" style="715" customWidth="1"/>
    <col min="1279" max="1279" width="7.42578125" style="715" customWidth="1"/>
    <col min="1280" max="1280" width="9.42578125" style="715" customWidth="1"/>
    <col min="1281" max="1282" width="7.7109375" style="715" customWidth="1"/>
    <col min="1283" max="1283" width="9.42578125" style="715" customWidth="1"/>
    <col min="1284" max="1284" width="8" style="715" customWidth="1"/>
    <col min="1285" max="1287" width="9.42578125" style="715" customWidth="1"/>
    <col min="1288" max="1288" width="7.85546875" style="715" customWidth="1"/>
    <col min="1289" max="1530" width="9.140625" style="715"/>
    <col min="1531" max="1531" width="28.5703125" style="715" customWidth="1"/>
    <col min="1532" max="1533" width="10.140625" style="715" customWidth="1"/>
    <col min="1534" max="1534" width="9.42578125" style="715" customWidth="1"/>
    <col min="1535" max="1535" width="7.42578125" style="715" customWidth="1"/>
    <col min="1536" max="1536" width="9.42578125" style="715" customWidth="1"/>
    <col min="1537" max="1538" width="7.7109375" style="715" customWidth="1"/>
    <col min="1539" max="1539" width="9.42578125" style="715" customWidth="1"/>
    <col min="1540" max="1540" width="8" style="715" customWidth="1"/>
    <col min="1541" max="1543" width="9.42578125" style="715" customWidth="1"/>
    <col min="1544" max="1544" width="7.85546875" style="715" customWidth="1"/>
    <col min="1545" max="1786" width="9.140625" style="715"/>
    <col min="1787" max="1787" width="28.5703125" style="715" customWidth="1"/>
    <col min="1788" max="1789" width="10.140625" style="715" customWidth="1"/>
    <col min="1790" max="1790" width="9.42578125" style="715" customWidth="1"/>
    <col min="1791" max="1791" width="7.42578125" style="715" customWidth="1"/>
    <col min="1792" max="1792" width="9.42578125" style="715" customWidth="1"/>
    <col min="1793" max="1794" width="7.7109375" style="715" customWidth="1"/>
    <col min="1795" max="1795" width="9.42578125" style="715" customWidth="1"/>
    <col min="1796" max="1796" width="8" style="715" customWidth="1"/>
    <col min="1797" max="1799" width="9.42578125" style="715" customWidth="1"/>
    <col min="1800" max="1800" width="7.85546875" style="715" customWidth="1"/>
    <col min="1801" max="2042" width="9.140625" style="715"/>
    <col min="2043" max="2043" width="28.5703125" style="715" customWidth="1"/>
    <col min="2044" max="2045" width="10.140625" style="715" customWidth="1"/>
    <col min="2046" max="2046" width="9.42578125" style="715" customWidth="1"/>
    <col min="2047" max="2047" width="7.42578125" style="715" customWidth="1"/>
    <col min="2048" max="2048" width="9.42578125" style="715" customWidth="1"/>
    <col min="2049" max="2050" width="7.7109375" style="715" customWidth="1"/>
    <col min="2051" max="2051" width="9.42578125" style="715" customWidth="1"/>
    <col min="2052" max="2052" width="8" style="715" customWidth="1"/>
    <col min="2053" max="2055" width="9.42578125" style="715" customWidth="1"/>
    <col min="2056" max="2056" width="7.85546875" style="715" customWidth="1"/>
    <col min="2057" max="2298" width="9.140625" style="715"/>
    <col min="2299" max="2299" width="28.5703125" style="715" customWidth="1"/>
    <col min="2300" max="2301" width="10.140625" style="715" customWidth="1"/>
    <col min="2302" max="2302" width="9.42578125" style="715" customWidth="1"/>
    <col min="2303" max="2303" width="7.42578125" style="715" customWidth="1"/>
    <col min="2304" max="2304" width="9.42578125" style="715" customWidth="1"/>
    <col min="2305" max="2306" width="7.7109375" style="715" customWidth="1"/>
    <col min="2307" max="2307" width="9.42578125" style="715" customWidth="1"/>
    <col min="2308" max="2308" width="8" style="715" customWidth="1"/>
    <col min="2309" max="2311" width="9.42578125" style="715" customWidth="1"/>
    <col min="2312" max="2312" width="7.85546875" style="715" customWidth="1"/>
    <col min="2313" max="2554" width="9.140625" style="715"/>
    <col min="2555" max="2555" width="28.5703125" style="715" customWidth="1"/>
    <col min="2556" max="2557" width="10.140625" style="715" customWidth="1"/>
    <col min="2558" max="2558" width="9.42578125" style="715" customWidth="1"/>
    <col min="2559" max="2559" width="7.42578125" style="715" customWidth="1"/>
    <col min="2560" max="2560" width="9.42578125" style="715" customWidth="1"/>
    <col min="2561" max="2562" width="7.7109375" style="715" customWidth="1"/>
    <col min="2563" max="2563" width="9.42578125" style="715" customWidth="1"/>
    <col min="2564" max="2564" width="8" style="715" customWidth="1"/>
    <col min="2565" max="2567" width="9.42578125" style="715" customWidth="1"/>
    <col min="2568" max="2568" width="7.85546875" style="715" customWidth="1"/>
    <col min="2569" max="2810" width="9.140625" style="715"/>
    <col min="2811" max="2811" width="28.5703125" style="715" customWidth="1"/>
    <col min="2812" max="2813" width="10.140625" style="715" customWidth="1"/>
    <col min="2814" max="2814" width="9.42578125" style="715" customWidth="1"/>
    <col min="2815" max="2815" width="7.42578125" style="715" customWidth="1"/>
    <col min="2816" max="2816" width="9.42578125" style="715" customWidth="1"/>
    <col min="2817" max="2818" width="7.7109375" style="715" customWidth="1"/>
    <col min="2819" max="2819" width="9.42578125" style="715" customWidth="1"/>
    <col min="2820" max="2820" width="8" style="715" customWidth="1"/>
    <col min="2821" max="2823" width="9.42578125" style="715" customWidth="1"/>
    <col min="2824" max="2824" width="7.85546875" style="715" customWidth="1"/>
    <col min="2825" max="3066" width="9.140625" style="715"/>
    <col min="3067" max="3067" width="28.5703125" style="715" customWidth="1"/>
    <col min="3068" max="3069" width="10.140625" style="715" customWidth="1"/>
    <col min="3070" max="3070" width="9.42578125" style="715" customWidth="1"/>
    <col min="3071" max="3071" width="7.42578125" style="715" customWidth="1"/>
    <col min="3072" max="3072" width="9.42578125" style="715" customWidth="1"/>
    <col min="3073" max="3074" width="7.7109375" style="715" customWidth="1"/>
    <col min="3075" max="3075" width="9.42578125" style="715" customWidth="1"/>
    <col min="3076" max="3076" width="8" style="715" customWidth="1"/>
    <col min="3077" max="3079" width="9.42578125" style="715" customWidth="1"/>
    <col min="3080" max="3080" width="7.85546875" style="715" customWidth="1"/>
    <col min="3081" max="3322" width="9.140625" style="715"/>
    <col min="3323" max="3323" width="28.5703125" style="715" customWidth="1"/>
    <col min="3324" max="3325" width="10.140625" style="715" customWidth="1"/>
    <col min="3326" max="3326" width="9.42578125" style="715" customWidth="1"/>
    <col min="3327" max="3327" width="7.42578125" style="715" customWidth="1"/>
    <col min="3328" max="3328" width="9.42578125" style="715" customWidth="1"/>
    <col min="3329" max="3330" width="7.7109375" style="715" customWidth="1"/>
    <col min="3331" max="3331" width="9.42578125" style="715" customWidth="1"/>
    <col min="3332" max="3332" width="8" style="715" customWidth="1"/>
    <col min="3333" max="3335" width="9.42578125" style="715" customWidth="1"/>
    <col min="3336" max="3336" width="7.85546875" style="715" customWidth="1"/>
    <col min="3337" max="3578" width="9.140625" style="715"/>
    <col min="3579" max="3579" width="28.5703125" style="715" customWidth="1"/>
    <col min="3580" max="3581" width="10.140625" style="715" customWidth="1"/>
    <col min="3582" max="3582" width="9.42578125" style="715" customWidth="1"/>
    <col min="3583" max="3583" width="7.42578125" style="715" customWidth="1"/>
    <col min="3584" max="3584" width="9.42578125" style="715" customWidth="1"/>
    <col min="3585" max="3586" width="7.7109375" style="715" customWidth="1"/>
    <col min="3587" max="3587" width="9.42578125" style="715" customWidth="1"/>
    <col min="3588" max="3588" width="8" style="715" customWidth="1"/>
    <col min="3589" max="3591" width="9.42578125" style="715" customWidth="1"/>
    <col min="3592" max="3592" width="7.85546875" style="715" customWidth="1"/>
    <col min="3593" max="3834" width="9.140625" style="715"/>
    <col min="3835" max="3835" width="28.5703125" style="715" customWidth="1"/>
    <col min="3836" max="3837" width="10.140625" style="715" customWidth="1"/>
    <col min="3838" max="3838" width="9.42578125" style="715" customWidth="1"/>
    <col min="3839" max="3839" width="7.42578125" style="715" customWidth="1"/>
    <col min="3840" max="3840" width="9.42578125" style="715" customWidth="1"/>
    <col min="3841" max="3842" width="7.7109375" style="715" customWidth="1"/>
    <col min="3843" max="3843" width="9.42578125" style="715" customWidth="1"/>
    <col min="3844" max="3844" width="8" style="715" customWidth="1"/>
    <col min="3845" max="3847" width="9.42578125" style="715" customWidth="1"/>
    <col min="3848" max="3848" width="7.85546875" style="715" customWidth="1"/>
    <col min="3849" max="4090" width="9.140625" style="715"/>
    <col min="4091" max="4091" width="28.5703125" style="715" customWidth="1"/>
    <col min="4092" max="4093" width="10.140625" style="715" customWidth="1"/>
    <col min="4094" max="4094" width="9.42578125" style="715" customWidth="1"/>
    <col min="4095" max="4095" width="7.42578125" style="715" customWidth="1"/>
    <col min="4096" max="4096" width="9.42578125" style="715" customWidth="1"/>
    <col min="4097" max="4098" width="7.7109375" style="715" customWidth="1"/>
    <col min="4099" max="4099" width="9.42578125" style="715" customWidth="1"/>
    <col min="4100" max="4100" width="8" style="715" customWidth="1"/>
    <col min="4101" max="4103" width="9.42578125" style="715" customWidth="1"/>
    <col min="4104" max="4104" width="7.85546875" style="715" customWidth="1"/>
    <col min="4105" max="4346" width="9.140625" style="715"/>
    <col min="4347" max="4347" width="28.5703125" style="715" customWidth="1"/>
    <col min="4348" max="4349" width="10.140625" style="715" customWidth="1"/>
    <col min="4350" max="4350" width="9.42578125" style="715" customWidth="1"/>
    <col min="4351" max="4351" width="7.42578125" style="715" customWidth="1"/>
    <col min="4352" max="4352" width="9.42578125" style="715" customWidth="1"/>
    <col min="4353" max="4354" width="7.7109375" style="715" customWidth="1"/>
    <col min="4355" max="4355" width="9.42578125" style="715" customWidth="1"/>
    <col min="4356" max="4356" width="8" style="715" customWidth="1"/>
    <col min="4357" max="4359" width="9.42578125" style="715" customWidth="1"/>
    <col min="4360" max="4360" width="7.85546875" style="715" customWidth="1"/>
    <col min="4361" max="4602" width="9.140625" style="715"/>
    <col min="4603" max="4603" width="28.5703125" style="715" customWidth="1"/>
    <col min="4604" max="4605" width="10.140625" style="715" customWidth="1"/>
    <col min="4606" max="4606" width="9.42578125" style="715" customWidth="1"/>
    <col min="4607" max="4607" width="7.42578125" style="715" customWidth="1"/>
    <col min="4608" max="4608" width="9.42578125" style="715" customWidth="1"/>
    <col min="4609" max="4610" width="7.7109375" style="715" customWidth="1"/>
    <col min="4611" max="4611" width="9.42578125" style="715" customWidth="1"/>
    <col min="4612" max="4612" width="8" style="715" customWidth="1"/>
    <col min="4613" max="4615" width="9.42578125" style="715" customWidth="1"/>
    <col min="4616" max="4616" width="7.85546875" style="715" customWidth="1"/>
    <col min="4617" max="4858" width="9.140625" style="715"/>
    <col min="4859" max="4859" width="28.5703125" style="715" customWidth="1"/>
    <col min="4860" max="4861" width="10.140625" style="715" customWidth="1"/>
    <col min="4862" max="4862" width="9.42578125" style="715" customWidth="1"/>
    <col min="4863" max="4863" width="7.42578125" style="715" customWidth="1"/>
    <col min="4864" max="4864" width="9.42578125" style="715" customWidth="1"/>
    <col min="4865" max="4866" width="7.7109375" style="715" customWidth="1"/>
    <col min="4867" max="4867" width="9.42578125" style="715" customWidth="1"/>
    <col min="4868" max="4868" width="8" style="715" customWidth="1"/>
    <col min="4869" max="4871" width="9.42578125" style="715" customWidth="1"/>
    <col min="4872" max="4872" width="7.85546875" style="715" customWidth="1"/>
    <col min="4873" max="5114" width="9.140625" style="715"/>
    <col min="5115" max="5115" width="28.5703125" style="715" customWidth="1"/>
    <col min="5116" max="5117" width="10.140625" style="715" customWidth="1"/>
    <col min="5118" max="5118" width="9.42578125" style="715" customWidth="1"/>
    <col min="5119" max="5119" width="7.42578125" style="715" customWidth="1"/>
    <col min="5120" max="5120" width="9.42578125" style="715" customWidth="1"/>
    <col min="5121" max="5122" width="7.7109375" style="715" customWidth="1"/>
    <col min="5123" max="5123" width="9.42578125" style="715" customWidth="1"/>
    <col min="5124" max="5124" width="8" style="715" customWidth="1"/>
    <col min="5125" max="5127" width="9.42578125" style="715" customWidth="1"/>
    <col min="5128" max="5128" width="7.85546875" style="715" customWidth="1"/>
    <col min="5129" max="5370" width="9.140625" style="715"/>
    <col min="5371" max="5371" width="28.5703125" style="715" customWidth="1"/>
    <col min="5372" max="5373" width="10.140625" style="715" customWidth="1"/>
    <col min="5374" max="5374" width="9.42578125" style="715" customWidth="1"/>
    <col min="5375" max="5375" width="7.42578125" style="715" customWidth="1"/>
    <col min="5376" max="5376" width="9.42578125" style="715" customWidth="1"/>
    <col min="5377" max="5378" width="7.7109375" style="715" customWidth="1"/>
    <col min="5379" max="5379" width="9.42578125" style="715" customWidth="1"/>
    <col min="5380" max="5380" width="8" style="715" customWidth="1"/>
    <col min="5381" max="5383" width="9.42578125" style="715" customWidth="1"/>
    <col min="5384" max="5384" width="7.85546875" style="715" customWidth="1"/>
    <col min="5385" max="5626" width="9.140625" style="715"/>
    <col min="5627" max="5627" width="28.5703125" style="715" customWidth="1"/>
    <col min="5628" max="5629" width="10.140625" style="715" customWidth="1"/>
    <col min="5630" max="5630" width="9.42578125" style="715" customWidth="1"/>
    <col min="5631" max="5631" width="7.42578125" style="715" customWidth="1"/>
    <col min="5632" max="5632" width="9.42578125" style="715" customWidth="1"/>
    <col min="5633" max="5634" width="7.7109375" style="715" customWidth="1"/>
    <col min="5635" max="5635" width="9.42578125" style="715" customWidth="1"/>
    <col min="5636" max="5636" width="8" style="715" customWidth="1"/>
    <col min="5637" max="5639" width="9.42578125" style="715" customWidth="1"/>
    <col min="5640" max="5640" width="7.85546875" style="715" customWidth="1"/>
    <col min="5641" max="5882" width="9.140625" style="715"/>
    <col min="5883" max="5883" width="28.5703125" style="715" customWidth="1"/>
    <col min="5884" max="5885" width="10.140625" style="715" customWidth="1"/>
    <col min="5886" max="5886" width="9.42578125" style="715" customWidth="1"/>
    <col min="5887" max="5887" width="7.42578125" style="715" customWidth="1"/>
    <col min="5888" max="5888" width="9.42578125" style="715" customWidth="1"/>
    <col min="5889" max="5890" width="7.7109375" style="715" customWidth="1"/>
    <col min="5891" max="5891" width="9.42578125" style="715" customWidth="1"/>
    <col min="5892" max="5892" width="8" style="715" customWidth="1"/>
    <col min="5893" max="5895" width="9.42578125" style="715" customWidth="1"/>
    <col min="5896" max="5896" width="7.85546875" style="715" customWidth="1"/>
    <col min="5897" max="6138" width="9.140625" style="715"/>
    <col min="6139" max="6139" width="28.5703125" style="715" customWidth="1"/>
    <col min="6140" max="6141" width="10.140625" style="715" customWidth="1"/>
    <col min="6142" max="6142" width="9.42578125" style="715" customWidth="1"/>
    <col min="6143" max="6143" width="7.42578125" style="715" customWidth="1"/>
    <col min="6144" max="6144" width="9.42578125" style="715" customWidth="1"/>
    <col min="6145" max="6146" width="7.7109375" style="715" customWidth="1"/>
    <col min="6147" max="6147" width="9.42578125" style="715" customWidth="1"/>
    <col min="6148" max="6148" width="8" style="715" customWidth="1"/>
    <col min="6149" max="6151" width="9.42578125" style="715" customWidth="1"/>
    <col min="6152" max="6152" width="7.85546875" style="715" customWidth="1"/>
    <col min="6153" max="6394" width="9.140625" style="715"/>
    <col min="6395" max="6395" width="28.5703125" style="715" customWidth="1"/>
    <col min="6396" max="6397" width="10.140625" style="715" customWidth="1"/>
    <col min="6398" max="6398" width="9.42578125" style="715" customWidth="1"/>
    <col min="6399" max="6399" width="7.42578125" style="715" customWidth="1"/>
    <col min="6400" max="6400" width="9.42578125" style="715" customWidth="1"/>
    <col min="6401" max="6402" width="7.7109375" style="715" customWidth="1"/>
    <col min="6403" max="6403" width="9.42578125" style="715" customWidth="1"/>
    <col min="6404" max="6404" width="8" style="715" customWidth="1"/>
    <col min="6405" max="6407" width="9.42578125" style="715" customWidth="1"/>
    <col min="6408" max="6408" width="7.85546875" style="715" customWidth="1"/>
    <col min="6409" max="6650" width="9.140625" style="715"/>
    <col min="6651" max="6651" width="28.5703125" style="715" customWidth="1"/>
    <col min="6652" max="6653" width="10.140625" style="715" customWidth="1"/>
    <col min="6654" max="6654" width="9.42578125" style="715" customWidth="1"/>
    <col min="6655" max="6655" width="7.42578125" style="715" customWidth="1"/>
    <col min="6656" max="6656" width="9.42578125" style="715" customWidth="1"/>
    <col min="6657" max="6658" width="7.7109375" style="715" customWidth="1"/>
    <col min="6659" max="6659" width="9.42578125" style="715" customWidth="1"/>
    <col min="6660" max="6660" width="8" style="715" customWidth="1"/>
    <col min="6661" max="6663" width="9.42578125" style="715" customWidth="1"/>
    <col min="6664" max="6664" width="7.85546875" style="715" customWidth="1"/>
    <col min="6665" max="6906" width="9.140625" style="715"/>
    <col min="6907" max="6907" width="28.5703125" style="715" customWidth="1"/>
    <col min="6908" max="6909" width="10.140625" style="715" customWidth="1"/>
    <col min="6910" max="6910" width="9.42578125" style="715" customWidth="1"/>
    <col min="6911" max="6911" width="7.42578125" style="715" customWidth="1"/>
    <col min="6912" max="6912" width="9.42578125" style="715" customWidth="1"/>
    <col min="6913" max="6914" width="7.7109375" style="715" customWidth="1"/>
    <col min="6915" max="6915" width="9.42578125" style="715" customWidth="1"/>
    <col min="6916" max="6916" width="8" style="715" customWidth="1"/>
    <col min="6917" max="6919" width="9.42578125" style="715" customWidth="1"/>
    <col min="6920" max="6920" width="7.85546875" style="715" customWidth="1"/>
    <col min="6921" max="7162" width="9.140625" style="715"/>
    <col min="7163" max="7163" width="28.5703125" style="715" customWidth="1"/>
    <col min="7164" max="7165" width="10.140625" style="715" customWidth="1"/>
    <col min="7166" max="7166" width="9.42578125" style="715" customWidth="1"/>
    <col min="7167" max="7167" width="7.42578125" style="715" customWidth="1"/>
    <col min="7168" max="7168" width="9.42578125" style="715" customWidth="1"/>
    <col min="7169" max="7170" width="7.7109375" style="715" customWidth="1"/>
    <col min="7171" max="7171" width="9.42578125" style="715" customWidth="1"/>
    <col min="7172" max="7172" width="8" style="715" customWidth="1"/>
    <col min="7173" max="7175" width="9.42578125" style="715" customWidth="1"/>
    <col min="7176" max="7176" width="7.85546875" style="715" customWidth="1"/>
    <col min="7177" max="7418" width="9.140625" style="715"/>
    <col min="7419" max="7419" width="28.5703125" style="715" customWidth="1"/>
    <col min="7420" max="7421" width="10.140625" style="715" customWidth="1"/>
    <col min="7422" max="7422" width="9.42578125" style="715" customWidth="1"/>
    <col min="7423" max="7423" width="7.42578125" style="715" customWidth="1"/>
    <col min="7424" max="7424" width="9.42578125" style="715" customWidth="1"/>
    <col min="7425" max="7426" width="7.7109375" style="715" customWidth="1"/>
    <col min="7427" max="7427" width="9.42578125" style="715" customWidth="1"/>
    <col min="7428" max="7428" width="8" style="715" customWidth="1"/>
    <col min="7429" max="7431" width="9.42578125" style="715" customWidth="1"/>
    <col min="7432" max="7432" width="7.85546875" style="715" customWidth="1"/>
    <col min="7433" max="7674" width="9.140625" style="715"/>
    <col min="7675" max="7675" width="28.5703125" style="715" customWidth="1"/>
    <col min="7676" max="7677" width="10.140625" style="715" customWidth="1"/>
    <col min="7678" max="7678" width="9.42578125" style="715" customWidth="1"/>
    <col min="7679" max="7679" width="7.42578125" style="715" customWidth="1"/>
    <col min="7680" max="7680" width="9.42578125" style="715" customWidth="1"/>
    <col min="7681" max="7682" width="7.7109375" style="715" customWidth="1"/>
    <col min="7683" max="7683" width="9.42578125" style="715" customWidth="1"/>
    <col min="7684" max="7684" width="8" style="715" customWidth="1"/>
    <col min="7685" max="7687" width="9.42578125" style="715" customWidth="1"/>
    <col min="7688" max="7688" width="7.85546875" style="715" customWidth="1"/>
    <col min="7689" max="7930" width="9.140625" style="715"/>
    <col min="7931" max="7931" width="28.5703125" style="715" customWidth="1"/>
    <col min="7932" max="7933" width="10.140625" style="715" customWidth="1"/>
    <col min="7934" max="7934" width="9.42578125" style="715" customWidth="1"/>
    <col min="7935" max="7935" width="7.42578125" style="715" customWidth="1"/>
    <col min="7936" max="7936" width="9.42578125" style="715" customWidth="1"/>
    <col min="7937" max="7938" width="7.7109375" style="715" customWidth="1"/>
    <col min="7939" max="7939" width="9.42578125" style="715" customWidth="1"/>
    <col min="7940" max="7940" width="8" style="715" customWidth="1"/>
    <col min="7941" max="7943" width="9.42578125" style="715" customWidth="1"/>
    <col min="7944" max="7944" width="7.85546875" style="715" customWidth="1"/>
    <col min="7945" max="8186" width="9.140625" style="715"/>
    <col min="8187" max="8187" width="28.5703125" style="715" customWidth="1"/>
    <col min="8188" max="8189" width="10.140625" style="715" customWidth="1"/>
    <col min="8190" max="8190" width="9.42578125" style="715" customWidth="1"/>
    <col min="8191" max="8191" width="7.42578125" style="715" customWidth="1"/>
    <col min="8192" max="8192" width="9.42578125" style="715" customWidth="1"/>
    <col min="8193" max="8194" width="7.7109375" style="715" customWidth="1"/>
    <col min="8195" max="8195" width="9.42578125" style="715" customWidth="1"/>
    <col min="8196" max="8196" width="8" style="715" customWidth="1"/>
    <col min="8197" max="8199" width="9.42578125" style="715" customWidth="1"/>
    <col min="8200" max="8200" width="7.85546875" style="715" customWidth="1"/>
    <col min="8201" max="8442" width="9.140625" style="715"/>
    <col min="8443" max="8443" width="28.5703125" style="715" customWidth="1"/>
    <col min="8444" max="8445" width="10.140625" style="715" customWidth="1"/>
    <col min="8446" max="8446" width="9.42578125" style="715" customWidth="1"/>
    <col min="8447" max="8447" width="7.42578125" style="715" customWidth="1"/>
    <col min="8448" max="8448" width="9.42578125" style="715" customWidth="1"/>
    <col min="8449" max="8450" width="7.7109375" style="715" customWidth="1"/>
    <col min="8451" max="8451" width="9.42578125" style="715" customWidth="1"/>
    <col min="8452" max="8452" width="8" style="715" customWidth="1"/>
    <col min="8453" max="8455" width="9.42578125" style="715" customWidth="1"/>
    <col min="8456" max="8456" width="7.85546875" style="715" customWidth="1"/>
    <col min="8457" max="8698" width="9.140625" style="715"/>
    <col min="8699" max="8699" width="28.5703125" style="715" customWidth="1"/>
    <col min="8700" max="8701" width="10.140625" style="715" customWidth="1"/>
    <col min="8702" max="8702" width="9.42578125" style="715" customWidth="1"/>
    <col min="8703" max="8703" width="7.42578125" style="715" customWidth="1"/>
    <col min="8704" max="8704" width="9.42578125" style="715" customWidth="1"/>
    <col min="8705" max="8706" width="7.7109375" style="715" customWidth="1"/>
    <col min="8707" max="8707" width="9.42578125" style="715" customWidth="1"/>
    <col min="8708" max="8708" width="8" style="715" customWidth="1"/>
    <col min="8709" max="8711" width="9.42578125" style="715" customWidth="1"/>
    <col min="8712" max="8712" width="7.85546875" style="715" customWidth="1"/>
    <col min="8713" max="8954" width="9.140625" style="715"/>
    <col min="8955" max="8955" width="28.5703125" style="715" customWidth="1"/>
    <col min="8956" max="8957" width="10.140625" style="715" customWidth="1"/>
    <col min="8958" max="8958" width="9.42578125" style="715" customWidth="1"/>
    <col min="8959" max="8959" width="7.42578125" style="715" customWidth="1"/>
    <col min="8960" max="8960" width="9.42578125" style="715" customWidth="1"/>
    <col min="8961" max="8962" width="7.7109375" style="715" customWidth="1"/>
    <col min="8963" max="8963" width="9.42578125" style="715" customWidth="1"/>
    <col min="8964" max="8964" width="8" style="715" customWidth="1"/>
    <col min="8965" max="8967" width="9.42578125" style="715" customWidth="1"/>
    <col min="8968" max="8968" width="7.85546875" style="715" customWidth="1"/>
    <col min="8969" max="9210" width="9.140625" style="715"/>
    <col min="9211" max="9211" width="28.5703125" style="715" customWidth="1"/>
    <col min="9212" max="9213" width="10.140625" style="715" customWidth="1"/>
    <col min="9214" max="9214" width="9.42578125" style="715" customWidth="1"/>
    <col min="9215" max="9215" width="7.42578125" style="715" customWidth="1"/>
    <col min="9216" max="9216" width="9.42578125" style="715" customWidth="1"/>
    <col min="9217" max="9218" width="7.7109375" style="715" customWidth="1"/>
    <col min="9219" max="9219" width="9.42578125" style="715" customWidth="1"/>
    <col min="9220" max="9220" width="8" style="715" customWidth="1"/>
    <col min="9221" max="9223" width="9.42578125" style="715" customWidth="1"/>
    <col min="9224" max="9224" width="7.85546875" style="715" customWidth="1"/>
    <col min="9225" max="9466" width="9.140625" style="715"/>
    <col min="9467" max="9467" width="28.5703125" style="715" customWidth="1"/>
    <col min="9468" max="9469" width="10.140625" style="715" customWidth="1"/>
    <col min="9470" max="9470" width="9.42578125" style="715" customWidth="1"/>
    <col min="9471" max="9471" width="7.42578125" style="715" customWidth="1"/>
    <col min="9472" max="9472" width="9.42578125" style="715" customWidth="1"/>
    <col min="9473" max="9474" width="7.7109375" style="715" customWidth="1"/>
    <col min="9475" max="9475" width="9.42578125" style="715" customWidth="1"/>
    <col min="9476" max="9476" width="8" style="715" customWidth="1"/>
    <col min="9477" max="9479" width="9.42578125" style="715" customWidth="1"/>
    <col min="9480" max="9480" width="7.85546875" style="715" customWidth="1"/>
    <col min="9481" max="9722" width="9.140625" style="715"/>
    <col min="9723" max="9723" width="28.5703125" style="715" customWidth="1"/>
    <col min="9724" max="9725" width="10.140625" style="715" customWidth="1"/>
    <col min="9726" max="9726" width="9.42578125" style="715" customWidth="1"/>
    <col min="9727" max="9727" width="7.42578125" style="715" customWidth="1"/>
    <col min="9728" max="9728" width="9.42578125" style="715" customWidth="1"/>
    <col min="9729" max="9730" width="7.7109375" style="715" customWidth="1"/>
    <col min="9731" max="9731" width="9.42578125" style="715" customWidth="1"/>
    <col min="9732" max="9732" width="8" style="715" customWidth="1"/>
    <col min="9733" max="9735" width="9.42578125" style="715" customWidth="1"/>
    <col min="9736" max="9736" width="7.85546875" style="715" customWidth="1"/>
    <col min="9737" max="9978" width="9.140625" style="715"/>
    <col min="9979" max="9979" width="28.5703125" style="715" customWidth="1"/>
    <col min="9980" max="9981" width="10.140625" style="715" customWidth="1"/>
    <col min="9982" max="9982" width="9.42578125" style="715" customWidth="1"/>
    <col min="9983" max="9983" width="7.42578125" style="715" customWidth="1"/>
    <col min="9984" max="9984" width="9.42578125" style="715" customWidth="1"/>
    <col min="9985" max="9986" width="7.7109375" style="715" customWidth="1"/>
    <col min="9987" max="9987" width="9.42578125" style="715" customWidth="1"/>
    <col min="9988" max="9988" width="8" style="715" customWidth="1"/>
    <col min="9989" max="9991" width="9.42578125" style="715" customWidth="1"/>
    <col min="9992" max="9992" width="7.85546875" style="715" customWidth="1"/>
    <col min="9993" max="10234" width="9.140625" style="715"/>
    <col min="10235" max="10235" width="28.5703125" style="715" customWidth="1"/>
    <col min="10236" max="10237" width="10.140625" style="715" customWidth="1"/>
    <col min="10238" max="10238" width="9.42578125" style="715" customWidth="1"/>
    <col min="10239" max="10239" width="7.42578125" style="715" customWidth="1"/>
    <col min="10240" max="10240" width="9.42578125" style="715" customWidth="1"/>
    <col min="10241" max="10242" width="7.7109375" style="715" customWidth="1"/>
    <col min="10243" max="10243" width="9.42578125" style="715" customWidth="1"/>
    <col min="10244" max="10244" width="8" style="715" customWidth="1"/>
    <col min="10245" max="10247" width="9.42578125" style="715" customWidth="1"/>
    <col min="10248" max="10248" width="7.85546875" style="715" customWidth="1"/>
    <col min="10249" max="10490" width="9.140625" style="715"/>
    <col min="10491" max="10491" width="28.5703125" style="715" customWidth="1"/>
    <col min="10492" max="10493" width="10.140625" style="715" customWidth="1"/>
    <col min="10494" max="10494" width="9.42578125" style="715" customWidth="1"/>
    <col min="10495" max="10495" width="7.42578125" style="715" customWidth="1"/>
    <col min="10496" max="10496" width="9.42578125" style="715" customWidth="1"/>
    <col min="10497" max="10498" width="7.7109375" style="715" customWidth="1"/>
    <col min="10499" max="10499" width="9.42578125" style="715" customWidth="1"/>
    <col min="10500" max="10500" width="8" style="715" customWidth="1"/>
    <col min="10501" max="10503" width="9.42578125" style="715" customWidth="1"/>
    <col min="10504" max="10504" width="7.85546875" style="715" customWidth="1"/>
    <col min="10505" max="10746" width="9.140625" style="715"/>
    <col min="10747" max="10747" width="28.5703125" style="715" customWidth="1"/>
    <col min="10748" max="10749" width="10.140625" style="715" customWidth="1"/>
    <col min="10750" max="10750" width="9.42578125" style="715" customWidth="1"/>
    <col min="10751" max="10751" width="7.42578125" style="715" customWidth="1"/>
    <col min="10752" max="10752" width="9.42578125" style="715" customWidth="1"/>
    <col min="10753" max="10754" width="7.7109375" style="715" customWidth="1"/>
    <col min="10755" max="10755" width="9.42578125" style="715" customWidth="1"/>
    <col min="10756" max="10756" width="8" style="715" customWidth="1"/>
    <col min="10757" max="10759" width="9.42578125" style="715" customWidth="1"/>
    <col min="10760" max="10760" width="7.85546875" style="715" customWidth="1"/>
    <col min="10761" max="11002" width="9.140625" style="715"/>
    <col min="11003" max="11003" width="28.5703125" style="715" customWidth="1"/>
    <col min="11004" max="11005" width="10.140625" style="715" customWidth="1"/>
    <col min="11006" max="11006" width="9.42578125" style="715" customWidth="1"/>
    <col min="11007" max="11007" width="7.42578125" style="715" customWidth="1"/>
    <col min="11008" max="11008" width="9.42578125" style="715" customWidth="1"/>
    <col min="11009" max="11010" width="7.7109375" style="715" customWidth="1"/>
    <col min="11011" max="11011" width="9.42578125" style="715" customWidth="1"/>
    <col min="11012" max="11012" width="8" style="715" customWidth="1"/>
    <col min="11013" max="11015" width="9.42578125" style="715" customWidth="1"/>
    <col min="11016" max="11016" width="7.85546875" style="715" customWidth="1"/>
    <col min="11017" max="11258" width="9.140625" style="715"/>
    <col min="11259" max="11259" width="28.5703125" style="715" customWidth="1"/>
    <col min="11260" max="11261" width="10.140625" style="715" customWidth="1"/>
    <col min="11262" max="11262" width="9.42578125" style="715" customWidth="1"/>
    <col min="11263" max="11263" width="7.42578125" style="715" customWidth="1"/>
    <col min="11264" max="11264" width="9.42578125" style="715" customWidth="1"/>
    <col min="11265" max="11266" width="7.7109375" style="715" customWidth="1"/>
    <col min="11267" max="11267" width="9.42578125" style="715" customWidth="1"/>
    <col min="11268" max="11268" width="8" style="715" customWidth="1"/>
    <col min="11269" max="11271" width="9.42578125" style="715" customWidth="1"/>
    <col min="11272" max="11272" width="7.85546875" style="715" customWidth="1"/>
    <col min="11273" max="11514" width="9.140625" style="715"/>
    <col min="11515" max="11515" width="28.5703125" style="715" customWidth="1"/>
    <col min="11516" max="11517" width="10.140625" style="715" customWidth="1"/>
    <col min="11518" max="11518" width="9.42578125" style="715" customWidth="1"/>
    <col min="11519" max="11519" width="7.42578125" style="715" customWidth="1"/>
    <col min="11520" max="11520" width="9.42578125" style="715" customWidth="1"/>
    <col min="11521" max="11522" width="7.7109375" style="715" customWidth="1"/>
    <col min="11523" max="11523" width="9.42578125" style="715" customWidth="1"/>
    <col min="11524" max="11524" width="8" style="715" customWidth="1"/>
    <col min="11525" max="11527" width="9.42578125" style="715" customWidth="1"/>
    <col min="11528" max="11528" width="7.85546875" style="715" customWidth="1"/>
    <col min="11529" max="11770" width="9.140625" style="715"/>
    <col min="11771" max="11771" width="28.5703125" style="715" customWidth="1"/>
    <col min="11772" max="11773" width="10.140625" style="715" customWidth="1"/>
    <col min="11774" max="11774" width="9.42578125" style="715" customWidth="1"/>
    <col min="11775" max="11775" width="7.42578125" style="715" customWidth="1"/>
    <col min="11776" max="11776" width="9.42578125" style="715" customWidth="1"/>
    <col min="11777" max="11778" width="7.7109375" style="715" customWidth="1"/>
    <col min="11779" max="11779" width="9.42578125" style="715" customWidth="1"/>
    <col min="11780" max="11780" width="8" style="715" customWidth="1"/>
    <col min="11781" max="11783" width="9.42578125" style="715" customWidth="1"/>
    <col min="11784" max="11784" width="7.85546875" style="715" customWidth="1"/>
    <col min="11785" max="12026" width="9.140625" style="715"/>
    <col min="12027" max="12027" width="28.5703125" style="715" customWidth="1"/>
    <col min="12028" max="12029" width="10.140625" style="715" customWidth="1"/>
    <col min="12030" max="12030" width="9.42578125" style="715" customWidth="1"/>
    <col min="12031" max="12031" width="7.42578125" style="715" customWidth="1"/>
    <col min="12032" max="12032" width="9.42578125" style="715" customWidth="1"/>
    <col min="12033" max="12034" width="7.7109375" style="715" customWidth="1"/>
    <col min="12035" max="12035" width="9.42578125" style="715" customWidth="1"/>
    <col min="12036" max="12036" width="8" style="715" customWidth="1"/>
    <col min="12037" max="12039" width="9.42578125" style="715" customWidth="1"/>
    <col min="12040" max="12040" width="7.85546875" style="715" customWidth="1"/>
    <col min="12041" max="12282" width="9.140625" style="715"/>
    <col min="12283" max="12283" width="28.5703125" style="715" customWidth="1"/>
    <col min="12284" max="12285" width="10.140625" style="715" customWidth="1"/>
    <col min="12286" max="12286" width="9.42578125" style="715" customWidth="1"/>
    <col min="12287" max="12287" width="7.42578125" style="715" customWidth="1"/>
    <col min="12288" max="12288" width="9.42578125" style="715" customWidth="1"/>
    <col min="12289" max="12290" width="7.7109375" style="715" customWidth="1"/>
    <col min="12291" max="12291" width="9.42578125" style="715" customWidth="1"/>
    <col min="12292" max="12292" width="8" style="715" customWidth="1"/>
    <col min="12293" max="12295" width="9.42578125" style="715" customWidth="1"/>
    <col min="12296" max="12296" width="7.85546875" style="715" customWidth="1"/>
    <col min="12297" max="12538" width="9.140625" style="715"/>
    <col min="12539" max="12539" width="28.5703125" style="715" customWidth="1"/>
    <col min="12540" max="12541" width="10.140625" style="715" customWidth="1"/>
    <col min="12542" max="12542" width="9.42578125" style="715" customWidth="1"/>
    <col min="12543" max="12543" width="7.42578125" style="715" customWidth="1"/>
    <col min="12544" max="12544" width="9.42578125" style="715" customWidth="1"/>
    <col min="12545" max="12546" width="7.7109375" style="715" customWidth="1"/>
    <col min="12547" max="12547" width="9.42578125" style="715" customWidth="1"/>
    <col min="12548" max="12548" width="8" style="715" customWidth="1"/>
    <col min="12549" max="12551" width="9.42578125" style="715" customWidth="1"/>
    <col min="12552" max="12552" width="7.85546875" style="715" customWidth="1"/>
    <col min="12553" max="12794" width="9.140625" style="715"/>
    <col min="12795" max="12795" width="28.5703125" style="715" customWidth="1"/>
    <col min="12796" max="12797" width="10.140625" style="715" customWidth="1"/>
    <col min="12798" max="12798" width="9.42578125" style="715" customWidth="1"/>
    <col min="12799" max="12799" width="7.42578125" style="715" customWidth="1"/>
    <col min="12800" max="12800" width="9.42578125" style="715" customWidth="1"/>
    <col min="12801" max="12802" width="7.7109375" style="715" customWidth="1"/>
    <col min="12803" max="12803" width="9.42578125" style="715" customWidth="1"/>
    <col min="12804" max="12804" width="8" style="715" customWidth="1"/>
    <col min="12805" max="12807" width="9.42578125" style="715" customWidth="1"/>
    <col min="12808" max="12808" width="7.85546875" style="715" customWidth="1"/>
    <col min="12809" max="13050" width="9.140625" style="715"/>
    <col min="13051" max="13051" width="28.5703125" style="715" customWidth="1"/>
    <col min="13052" max="13053" width="10.140625" style="715" customWidth="1"/>
    <col min="13054" max="13054" width="9.42578125" style="715" customWidth="1"/>
    <col min="13055" max="13055" width="7.42578125" style="715" customWidth="1"/>
    <col min="13056" max="13056" width="9.42578125" style="715" customWidth="1"/>
    <col min="13057" max="13058" width="7.7109375" style="715" customWidth="1"/>
    <col min="13059" max="13059" width="9.42578125" style="715" customWidth="1"/>
    <col min="13060" max="13060" width="8" style="715" customWidth="1"/>
    <col min="13061" max="13063" width="9.42578125" style="715" customWidth="1"/>
    <col min="13064" max="13064" width="7.85546875" style="715" customWidth="1"/>
    <col min="13065" max="13306" width="9.140625" style="715"/>
    <col min="13307" max="13307" width="28.5703125" style="715" customWidth="1"/>
    <col min="13308" max="13309" width="10.140625" style="715" customWidth="1"/>
    <col min="13310" max="13310" width="9.42578125" style="715" customWidth="1"/>
    <col min="13311" max="13311" width="7.42578125" style="715" customWidth="1"/>
    <col min="13312" max="13312" width="9.42578125" style="715" customWidth="1"/>
    <col min="13313" max="13314" width="7.7109375" style="715" customWidth="1"/>
    <col min="13315" max="13315" width="9.42578125" style="715" customWidth="1"/>
    <col min="13316" max="13316" width="8" style="715" customWidth="1"/>
    <col min="13317" max="13319" width="9.42578125" style="715" customWidth="1"/>
    <col min="13320" max="13320" width="7.85546875" style="715" customWidth="1"/>
    <col min="13321" max="13562" width="9.140625" style="715"/>
    <col min="13563" max="13563" width="28.5703125" style="715" customWidth="1"/>
    <col min="13564" max="13565" width="10.140625" style="715" customWidth="1"/>
    <col min="13566" max="13566" width="9.42578125" style="715" customWidth="1"/>
    <col min="13567" max="13567" width="7.42578125" style="715" customWidth="1"/>
    <col min="13568" max="13568" width="9.42578125" style="715" customWidth="1"/>
    <col min="13569" max="13570" width="7.7109375" style="715" customWidth="1"/>
    <col min="13571" max="13571" width="9.42578125" style="715" customWidth="1"/>
    <col min="13572" max="13572" width="8" style="715" customWidth="1"/>
    <col min="13573" max="13575" width="9.42578125" style="715" customWidth="1"/>
    <col min="13576" max="13576" width="7.85546875" style="715" customWidth="1"/>
    <col min="13577" max="13818" width="9.140625" style="715"/>
    <col min="13819" max="13819" width="28.5703125" style="715" customWidth="1"/>
    <col min="13820" max="13821" width="10.140625" style="715" customWidth="1"/>
    <col min="13822" max="13822" width="9.42578125" style="715" customWidth="1"/>
    <col min="13823" max="13823" width="7.42578125" style="715" customWidth="1"/>
    <col min="13824" max="13824" width="9.42578125" style="715" customWidth="1"/>
    <col min="13825" max="13826" width="7.7109375" style="715" customWidth="1"/>
    <col min="13827" max="13827" width="9.42578125" style="715" customWidth="1"/>
    <col min="13828" max="13828" width="8" style="715" customWidth="1"/>
    <col min="13829" max="13831" width="9.42578125" style="715" customWidth="1"/>
    <col min="13832" max="13832" width="7.85546875" style="715" customWidth="1"/>
    <col min="13833" max="14074" width="9.140625" style="715"/>
    <col min="14075" max="14075" width="28.5703125" style="715" customWidth="1"/>
    <col min="14076" max="14077" width="10.140625" style="715" customWidth="1"/>
    <col min="14078" max="14078" width="9.42578125" style="715" customWidth="1"/>
    <col min="14079" max="14079" width="7.42578125" style="715" customWidth="1"/>
    <col min="14080" max="14080" width="9.42578125" style="715" customWidth="1"/>
    <col min="14081" max="14082" width="7.7109375" style="715" customWidth="1"/>
    <col min="14083" max="14083" width="9.42578125" style="715" customWidth="1"/>
    <col min="14084" max="14084" width="8" style="715" customWidth="1"/>
    <col min="14085" max="14087" width="9.42578125" style="715" customWidth="1"/>
    <col min="14088" max="14088" width="7.85546875" style="715" customWidth="1"/>
    <col min="14089" max="14330" width="9.140625" style="715"/>
    <col min="14331" max="14331" width="28.5703125" style="715" customWidth="1"/>
    <col min="14332" max="14333" width="10.140625" style="715" customWidth="1"/>
    <col min="14334" max="14334" width="9.42578125" style="715" customWidth="1"/>
    <col min="14335" max="14335" width="7.42578125" style="715" customWidth="1"/>
    <col min="14336" max="14336" width="9.42578125" style="715" customWidth="1"/>
    <col min="14337" max="14338" width="7.7109375" style="715" customWidth="1"/>
    <col min="14339" max="14339" width="9.42578125" style="715" customWidth="1"/>
    <col min="14340" max="14340" width="8" style="715" customWidth="1"/>
    <col min="14341" max="14343" width="9.42578125" style="715" customWidth="1"/>
    <col min="14344" max="14344" width="7.85546875" style="715" customWidth="1"/>
    <col min="14345" max="14586" width="9.140625" style="715"/>
    <col min="14587" max="14587" width="28.5703125" style="715" customWidth="1"/>
    <col min="14588" max="14589" width="10.140625" style="715" customWidth="1"/>
    <col min="14590" max="14590" width="9.42578125" style="715" customWidth="1"/>
    <col min="14591" max="14591" width="7.42578125" style="715" customWidth="1"/>
    <col min="14592" max="14592" width="9.42578125" style="715" customWidth="1"/>
    <col min="14593" max="14594" width="7.7109375" style="715" customWidth="1"/>
    <col min="14595" max="14595" width="9.42578125" style="715" customWidth="1"/>
    <col min="14596" max="14596" width="8" style="715" customWidth="1"/>
    <col min="14597" max="14599" width="9.42578125" style="715" customWidth="1"/>
    <col min="14600" max="14600" width="7.85546875" style="715" customWidth="1"/>
    <col min="14601" max="14842" width="9.140625" style="715"/>
    <col min="14843" max="14843" width="28.5703125" style="715" customWidth="1"/>
    <col min="14844" max="14845" width="10.140625" style="715" customWidth="1"/>
    <col min="14846" max="14846" width="9.42578125" style="715" customWidth="1"/>
    <col min="14847" max="14847" width="7.42578125" style="715" customWidth="1"/>
    <col min="14848" max="14848" width="9.42578125" style="715" customWidth="1"/>
    <col min="14849" max="14850" width="7.7109375" style="715" customWidth="1"/>
    <col min="14851" max="14851" width="9.42578125" style="715" customWidth="1"/>
    <col min="14852" max="14852" width="8" style="715" customWidth="1"/>
    <col min="14853" max="14855" width="9.42578125" style="715" customWidth="1"/>
    <col min="14856" max="14856" width="7.85546875" style="715" customWidth="1"/>
    <col min="14857" max="15098" width="9.140625" style="715"/>
    <col min="15099" max="15099" width="28.5703125" style="715" customWidth="1"/>
    <col min="15100" max="15101" width="10.140625" style="715" customWidth="1"/>
    <col min="15102" max="15102" width="9.42578125" style="715" customWidth="1"/>
    <col min="15103" max="15103" width="7.42578125" style="715" customWidth="1"/>
    <col min="15104" max="15104" width="9.42578125" style="715" customWidth="1"/>
    <col min="15105" max="15106" width="7.7109375" style="715" customWidth="1"/>
    <col min="15107" max="15107" width="9.42578125" style="715" customWidth="1"/>
    <col min="15108" max="15108" width="8" style="715" customWidth="1"/>
    <col min="15109" max="15111" width="9.42578125" style="715" customWidth="1"/>
    <col min="15112" max="15112" width="7.85546875" style="715" customWidth="1"/>
    <col min="15113" max="15354" width="9.140625" style="715"/>
    <col min="15355" max="15355" width="28.5703125" style="715" customWidth="1"/>
    <col min="15356" max="15357" width="10.140625" style="715" customWidth="1"/>
    <col min="15358" max="15358" width="9.42578125" style="715" customWidth="1"/>
    <col min="15359" max="15359" width="7.42578125" style="715" customWidth="1"/>
    <col min="15360" max="15360" width="9.42578125" style="715" customWidth="1"/>
    <col min="15361" max="15362" width="7.7109375" style="715" customWidth="1"/>
    <col min="15363" max="15363" width="9.42578125" style="715" customWidth="1"/>
    <col min="15364" max="15364" width="8" style="715" customWidth="1"/>
    <col min="15365" max="15367" width="9.42578125" style="715" customWidth="1"/>
    <col min="15368" max="15368" width="7.85546875" style="715" customWidth="1"/>
    <col min="15369" max="15610" width="9.140625" style="715"/>
    <col min="15611" max="15611" width="28.5703125" style="715" customWidth="1"/>
    <col min="15612" max="15613" width="10.140625" style="715" customWidth="1"/>
    <col min="15614" max="15614" width="9.42578125" style="715" customWidth="1"/>
    <col min="15615" max="15615" width="7.42578125" style="715" customWidth="1"/>
    <col min="15616" max="15616" width="9.42578125" style="715" customWidth="1"/>
    <col min="15617" max="15618" width="7.7109375" style="715" customWidth="1"/>
    <col min="15619" max="15619" width="9.42578125" style="715" customWidth="1"/>
    <col min="15620" max="15620" width="8" style="715" customWidth="1"/>
    <col min="15621" max="15623" width="9.42578125" style="715" customWidth="1"/>
    <col min="15624" max="15624" width="7.85546875" style="715" customWidth="1"/>
    <col min="15625" max="15866" width="9.140625" style="715"/>
    <col min="15867" max="15867" width="28.5703125" style="715" customWidth="1"/>
    <col min="15868" max="15869" width="10.140625" style="715" customWidth="1"/>
    <col min="15870" max="15870" width="9.42578125" style="715" customWidth="1"/>
    <col min="15871" max="15871" width="7.42578125" style="715" customWidth="1"/>
    <col min="15872" max="15872" width="9.42578125" style="715" customWidth="1"/>
    <col min="15873" max="15874" width="7.7109375" style="715" customWidth="1"/>
    <col min="15875" max="15875" width="9.42578125" style="715" customWidth="1"/>
    <col min="15876" max="15876" width="8" style="715" customWidth="1"/>
    <col min="15877" max="15879" width="9.42578125" style="715" customWidth="1"/>
    <col min="15880" max="15880" width="7.85546875" style="715" customWidth="1"/>
    <col min="15881" max="16122" width="9.140625" style="715"/>
    <col min="16123" max="16123" width="28.5703125" style="715" customWidth="1"/>
    <col min="16124" max="16125" width="10.140625" style="715" customWidth="1"/>
    <col min="16126" max="16126" width="9.42578125" style="715" customWidth="1"/>
    <col min="16127" max="16127" width="7.42578125" style="715" customWidth="1"/>
    <col min="16128" max="16128" width="9.42578125" style="715" customWidth="1"/>
    <col min="16129" max="16130" width="7.7109375" style="715" customWidth="1"/>
    <col min="16131" max="16131" width="9.42578125" style="715" customWidth="1"/>
    <col min="16132" max="16132" width="8" style="715" customWidth="1"/>
    <col min="16133" max="16135" width="9.42578125" style="715" customWidth="1"/>
    <col min="16136" max="16136" width="7.85546875" style="715" customWidth="1"/>
    <col min="16137" max="16384" width="9.140625" style="715"/>
  </cols>
  <sheetData>
    <row r="1" spans="1:14" ht="27" customHeight="1">
      <c r="A1" s="1168" t="s">
        <v>1116</v>
      </c>
      <c r="B1" s="1168"/>
      <c r="C1" s="1168"/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1168"/>
    </row>
    <row r="2" spans="1:14" ht="42" customHeight="1">
      <c r="A2" s="1181" t="s">
        <v>1117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</row>
    <row r="3" spans="1:14" ht="27" customHeight="1" thickBot="1">
      <c r="A3" s="824" t="s">
        <v>1120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 t="s">
        <v>1216</v>
      </c>
    </row>
    <row r="4" spans="1:14" s="864" customFormat="1" ht="21" customHeight="1" thickTop="1">
      <c r="A4" s="1145" t="s">
        <v>14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304</v>
      </c>
    </row>
    <row r="5" spans="1:14" s="864" customFormat="1" ht="21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s="864" customFormat="1" ht="21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s="864" customFormat="1" ht="21" customHeight="1" thickBot="1">
      <c r="A7" s="1146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6"/>
    </row>
    <row r="8" spans="1:14" ht="33" customHeight="1">
      <c r="A8" s="916" t="s">
        <v>21</v>
      </c>
      <c r="B8" s="917">
        <v>0</v>
      </c>
      <c r="C8" s="917">
        <v>0</v>
      </c>
      <c r="D8" s="917">
        <v>0</v>
      </c>
      <c r="E8" s="917">
        <v>16</v>
      </c>
      <c r="F8" s="917">
        <v>24</v>
      </c>
      <c r="G8" s="917">
        <v>40</v>
      </c>
      <c r="H8" s="917">
        <v>0</v>
      </c>
      <c r="I8" s="917">
        <v>0</v>
      </c>
      <c r="J8" s="917">
        <v>0</v>
      </c>
      <c r="K8" s="917">
        <f>SUM(H8,E8,B8)</f>
        <v>16</v>
      </c>
      <c r="L8" s="917">
        <f>SUM(I8,F8,C8)</f>
        <v>24</v>
      </c>
      <c r="M8" s="917">
        <f>SUM(K8:L8)</f>
        <v>40</v>
      </c>
      <c r="N8" s="918" t="s">
        <v>149</v>
      </c>
    </row>
    <row r="9" spans="1:14" ht="33" customHeight="1">
      <c r="A9" s="686" t="s">
        <v>23</v>
      </c>
      <c r="B9" s="704">
        <v>0</v>
      </c>
      <c r="C9" s="704">
        <v>0</v>
      </c>
      <c r="D9" s="704">
        <v>0</v>
      </c>
      <c r="E9" s="704">
        <v>10</v>
      </c>
      <c r="F9" s="704">
        <v>36</v>
      </c>
      <c r="G9" s="704">
        <v>46</v>
      </c>
      <c r="H9" s="704">
        <v>0</v>
      </c>
      <c r="I9" s="704">
        <v>0</v>
      </c>
      <c r="J9" s="704">
        <v>0</v>
      </c>
      <c r="K9" s="704">
        <f t="shared" ref="K9:L12" si="0">SUM(H9,E9,B9)</f>
        <v>10</v>
      </c>
      <c r="L9" s="704">
        <f t="shared" si="0"/>
        <v>36</v>
      </c>
      <c r="M9" s="704">
        <f>SUM(K9:L9)</f>
        <v>46</v>
      </c>
      <c r="N9" s="743" t="s">
        <v>151</v>
      </c>
    </row>
    <row r="10" spans="1:14" ht="33" customHeight="1">
      <c r="A10" s="686" t="s">
        <v>2</v>
      </c>
      <c r="B10" s="704">
        <v>0</v>
      </c>
      <c r="C10" s="704">
        <v>0</v>
      </c>
      <c r="D10" s="704">
        <v>0</v>
      </c>
      <c r="E10" s="704">
        <v>9</v>
      </c>
      <c r="F10" s="704">
        <v>12</v>
      </c>
      <c r="G10" s="704">
        <v>21</v>
      </c>
      <c r="H10" s="704">
        <v>0</v>
      </c>
      <c r="I10" s="704">
        <v>0</v>
      </c>
      <c r="J10" s="704">
        <v>0</v>
      </c>
      <c r="K10" s="704">
        <f t="shared" si="0"/>
        <v>9</v>
      </c>
      <c r="L10" s="704">
        <f t="shared" si="0"/>
        <v>12</v>
      </c>
      <c r="M10" s="704">
        <f>SUM(K10:L10)</f>
        <v>21</v>
      </c>
      <c r="N10" s="743" t="s">
        <v>463</v>
      </c>
    </row>
    <row r="11" spans="1:14" ht="33" customHeight="1" thickBot="1">
      <c r="A11" s="689" t="s">
        <v>654</v>
      </c>
      <c r="B11" s="710">
        <v>0</v>
      </c>
      <c r="C11" s="710">
        <v>0</v>
      </c>
      <c r="D11" s="710">
        <v>0</v>
      </c>
      <c r="E11" s="710">
        <v>17</v>
      </c>
      <c r="F11" s="710">
        <v>5</v>
      </c>
      <c r="G11" s="710">
        <v>22</v>
      </c>
      <c r="H11" s="710">
        <v>5</v>
      </c>
      <c r="I11" s="710">
        <v>2</v>
      </c>
      <c r="J11" s="710">
        <v>7</v>
      </c>
      <c r="K11" s="710">
        <f t="shared" si="0"/>
        <v>22</v>
      </c>
      <c r="L11" s="710">
        <f t="shared" si="0"/>
        <v>7</v>
      </c>
      <c r="M11" s="710">
        <f>SUM(K11:L11)</f>
        <v>29</v>
      </c>
      <c r="N11" s="745" t="s">
        <v>1098</v>
      </c>
    </row>
    <row r="12" spans="1:14" ht="33" customHeight="1" thickBot="1">
      <c r="A12" s="829" t="s">
        <v>78</v>
      </c>
      <c r="B12" s="713">
        <f>SUM(B8:B11)</f>
        <v>0</v>
      </c>
      <c r="C12" s="713">
        <f t="shared" ref="C12:J12" si="1">SUM(C8:C11)</f>
        <v>0</v>
      </c>
      <c r="D12" s="713">
        <f t="shared" si="1"/>
        <v>0</v>
      </c>
      <c r="E12" s="713">
        <f t="shared" si="1"/>
        <v>52</v>
      </c>
      <c r="F12" s="713">
        <f t="shared" si="1"/>
        <v>77</v>
      </c>
      <c r="G12" s="713">
        <f t="shared" si="1"/>
        <v>129</v>
      </c>
      <c r="H12" s="713">
        <f t="shared" si="1"/>
        <v>5</v>
      </c>
      <c r="I12" s="713">
        <f t="shared" si="1"/>
        <v>2</v>
      </c>
      <c r="J12" s="713">
        <f t="shared" si="1"/>
        <v>7</v>
      </c>
      <c r="K12" s="713">
        <f t="shared" si="0"/>
        <v>57</v>
      </c>
      <c r="L12" s="713">
        <f t="shared" si="0"/>
        <v>79</v>
      </c>
      <c r="M12" s="713">
        <f>SUM(K12:L12)</f>
        <v>136</v>
      </c>
      <c r="N12" s="830" t="s">
        <v>1059</v>
      </c>
    </row>
    <row r="13" spans="1:14" ht="21.75" customHeight="1" thickTop="1">
      <c r="A13" s="919"/>
      <c r="B13" s="920"/>
      <c r="C13" s="920"/>
      <c r="D13" s="920"/>
      <c r="E13" s="920"/>
      <c r="F13" s="920"/>
      <c r="G13" s="920"/>
      <c r="H13" s="920"/>
      <c r="I13" s="920"/>
      <c r="J13" s="920"/>
      <c r="K13" s="920"/>
      <c r="L13" s="920"/>
      <c r="M13" s="920"/>
    </row>
    <row r="14" spans="1:14" ht="21.75" customHeight="1">
      <c r="A14" s="919"/>
      <c r="B14" s="920"/>
      <c r="C14" s="920"/>
      <c r="D14" s="920"/>
      <c r="E14" s="920"/>
      <c r="F14" s="920"/>
      <c r="G14" s="920"/>
      <c r="H14" s="920"/>
      <c r="I14" s="920"/>
      <c r="J14" s="920"/>
      <c r="K14" s="920"/>
      <c r="L14" s="920"/>
      <c r="M14" s="920"/>
    </row>
    <row r="15" spans="1:14" ht="21.75" customHeight="1">
      <c r="A15" s="919"/>
      <c r="B15" s="920"/>
      <c r="C15" s="920"/>
      <c r="D15" s="920"/>
      <c r="E15" s="920"/>
      <c r="F15" s="920"/>
      <c r="G15" s="920"/>
      <c r="H15" s="920"/>
      <c r="I15" s="920"/>
      <c r="J15" s="920"/>
      <c r="K15" s="920"/>
      <c r="L15" s="920"/>
      <c r="M15" s="920"/>
    </row>
    <row r="16" spans="1:14" ht="21.75" customHeight="1">
      <c r="A16" s="919"/>
      <c r="B16" s="920"/>
      <c r="C16" s="920"/>
      <c r="D16" s="920"/>
      <c r="E16" s="920"/>
      <c r="F16" s="920"/>
      <c r="G16" s="920"/>
      <c r="H16" s="920"/>
      <c r="I16" s="920"/>
      <c r="J16" s="920"/>
      <c r="K16" s="920"/>
      <c r="L16" s="920"/>
      <c r="M16" s="920"/>
    </row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4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24.42578125" style="715" customWidth="1"/>
    <col min="2" max="2" width="8.7109375" style="715" customWidth="1"/>
    <col min="3" max="3" width="7.85546875" style="715" customWidth="1"/>
    <col min="4" max="4" width="7.140625" style="715" customWidth="1"/>
    <col min="5" max="5" width="7" style="715" customWidth="1"/>
    <col min="6" max="6" width="7.28515625" style="715" customWidth="1"/>
    <col min="7" max="7" width="7" style="715" customWidth="1"/>
    <col min="8" max="8" width="7.28515625" style="715" customWidth="1"/>
    <col min="9" max="13" width="8.5703125" style="715" customWidth="1"/>
    <col min="14" max="14" width="46.85546875" style="715" customWidth="1"/>
    <col min="15" max="246" width="9.140625" style="715"/>
    <col min="247" max="247" width="15.28515625" style="715" customWidth="1"/>
    <col min="248" max="248" width="12.85546875" style="715" customWidth="1"/>
    <col min="249" max="249" width="10.7109375" style="715" customWidth="1"/>
    <col min="250" max="250" width="10.28515625" style="715" customWidth="1"/>
    <col min="251" max="251" width="9.140625" style="715" customWidth="1"/>
    <col min="252" max="254" width="10.28515625" style="715" customWidth="1"/>
    <col min="255" max="255" width="9.28515625" style="715" customWidth="1"/>
    <col min="256" max="261" width="10.28515625" style="715" customWidth="1"/>
    <col min="262" max="502" width="9.140625" style="715"/>
    <col min="503" max="503" width="15.28515625" style="715" customWidth="1"/>
    <col min="504" max="504" width="12.85546875" style="715" customWidth="1"/>
    <col min="505" max="505" width="10.7109375" style="715" customWidth="1"/>
    <col min="506" max="506" width="10.28515625" style="715" customWidth="1"/>
    <col min="507" max="507" width="9.140625" style="715" customWidth="1"/>
    <col min="508" max="510" width="10.28515625" style="715" customWidth="1"/>
    <col min="511" max="511" width="9.28515625" style="715" customWidth="1"/>
    <col min="512" max="517" width="10.28515625" style="715" customWidth="1"/>
    <col min="518" max="758" width="9.140625" style="715"/>
    <col min="759" max="759" width="15.28515625" style="715" customWidth="1"/>
    <col min="760" max="760" width="12.85546875" style="715" customWidth="1"/>
    <col min="761" max="761" width="10.7109375" style="715" customWidth="1"/>
    <col min="762" max="762" width="10.28515625" style="715" customWidth="1"/>
    <col min="763" max="763" width="9.140625" style="715" customWidth="1"/>
    <col min="764" max="766" width="10.28515625" style="715" customWidth="1"/>
    <col min="767" max="767" width="9.28515625" style="715" customWidth="1"/>
    <col min="768" max="773" width="10.28515625" style="715" customWidth="1"/>
    <col min="774" max="1014" width="9.140625" style="715"/>
    <col min="1015" max="1015" width="15.28515625" style="715" customWidth="1"/>
    <col min="1016" max="1016" width="12.85546875" style="715" customWidth="1"/>
    <col min="1017" max="1017" width="10.7109375" style="715" customWidth="1"/>
    <col min="1018" max="1018" width="10.28515625" style="715" customWidth="1"/>
    <col min="1019" max="1019" width="9.140625" style="715" customWidth="1"/>
    <col min="1020" max="1022" width="10.28515625" style="715" customWidth="1"/>
    <col min="1023" max="1023" width="9.28515625" style="715" customWidth="1"/>
    <col min="1024" max="1029" width="10.28515625" style="715" customWidth="1"/>
    <col min="1030" max="1270" width="9.140625" style="715"/>
    <col min="1271" max="1271" width="15.28515625" style="715" customWidth="1"/>
    <col min="1272" max="1272" width="12.85546875" style="715" customWidth="1"/>
    <col min="1273" max="1273" width="10.7109375" style="715" customWidth="1"/>
    <col min="1274" max="1274" width="10.28515625" style="715" customWidth="1"/>
    <col min="1275" max="1275" width="9.140625" style="715" customWidth="1"/>
    <col min="1276" max="1278" width="10.28515625" style="715" customWidth="1"/>
    <col min="1279" max="1279" width="9.28515625" style="715" customWidth="1"/>
    <col min="1280" max="1285" width="10.28515625" style="715" customWidth="1"/>
    <col min="1286" max="1526" width="9.140625" style="715"/>
    <col min="1527" max="1527" width="15.28515625" style="715" customWidth="1"/>
    <col min="1528" max="1528" width="12.85546875" style="715" customWidth="1"/>
    <col min="1529" max="1529" width="10.7109375" style="715" customWidth="1"/>
    <col min="1530" max="1530" width="10.28515625" style="715" customWidth="1"/>
    <col min="1531" max="1531" width="9.140625" style="715" customWidth="1"/>
    <col min="1532" max="1534" width="10.28515625" style="715" customWidth="1"/>
    <col min="1535" max="1535" width="9.28515625" style="715" customWidth="1"/>
    <col min="1536" max="1541" width="10.28515625" style="715" customWidth="1"/>
    <col min="1542" max="1782" width="9.140625" style="715"/>
    <col min="1783" max="1783" width="15.28515625" style="715" customWidth="1"/>
    <col min="1784" max="1784" width="12.85546875" style="715" customWidth="1"/>
    <col min="1785" max="1785" width="10.7109375" style="715" customWidth="1"/>
    <col min="1786" max="1786" width="10.28515625" style="715" customWidth="1"/>
    <col min="1787" max="1787" width="9.140625" style="715" customWidth="1"/>
    <col min="1788" max="1790" width="10.28515625" style="715" customWidth="1"/>
    <col min="1791" max="1791" width="9.28515625" style="715" customWidth="1"/>
    <col min="1792" max="1797" width="10.28515625" style="715" customWidth="1"/>
    <col min="1798" max="2038" width="9.140625" style="715"/>
    <col min="2039" max="2039" width="15.28515625" style="715" customWidth="1"/>
    <col min="2040" max="2040" width="12.85546875" style="715" customWidth="1"/>
    <col min="2041" max="2041" width="10.7109375" style="715" customWidth="1"/>
    <col min="2042" max="2042" width="10.28515625" style="715" customWidth="1"/>
    <col min="2043" max="2043" width="9.140625" style="715" customWidth="1"/>
    <col min="2044" max="2046" width="10.28515625" style="715" customWidth="1"/>
    <col min="2047" max="2047" width="9.28515625" style="715" customWidth="1"/>
    <col min="2048" max="2053" width="10.28515625" style="715" customWidth="1"/>
    <col min="2054" max="2294" width="9.140625" style="715"/>
    <col min="2295" max="2295" width="15.28515625" style="715" customWidth="1"/>
    <col min="2296" max="2296" width="12.85546875" style="715" customWidth="1"/>
    <col min="2297" max="2297" width="10.7109375" style="715" customWidth="1"/>
    <col min="2298" max="2298" width="10.28515625" style="715" customWidth="1"/>
    <col min="2299" max="2299" width="9.140625" style="715" customWidth="1"/>
    <col min="2300" max="2302" width="10.28515625" style="715" customWidth="1"/>
    <col min="2303" max="2303" width="9.28515625" style="715" customWidth="1"/>
    <col min="2304" max="2309" width="10.28515625" style="715" customWidth="1"/>
    <col min="2310" max="2550" width="9.140625" style="715"/>
    <col min="2551" max="2551" width="15.28515625" style="715" customWidth="1"/>
    <col min="2552" max="2552" width="12.85546875" style="715" customWidth="1"/>
    <col min="2553" max="2553" width="10.7109375" style="715" customWidth="1"/>
    <col min="2554" max="2554" width="10.28515625" style="715" customWidth="1"/>
    <col min="2555" max="2555" width="9.140625" style="715" customWidth="1"/>
    <col min="2556" max="2558" width="10.28515625" style="715" customWidth="1"/>
    <col min="2559" max="2559" width="9.28515625" style="715" customWidth="1"/>
    <col min="2560" max="2565" width="10.28515625" style="715" customWidth="1"/>
    <col min="2566" max="2806" width="9.140625" style="715"/>
    <col min="2807" max="2807" width="15.28515625" style="715" customWidth="1"/>
    <col min="2808" max="2808" width="12.85546875" style="715" customWidth="1"/>
    <col min="2809" max="2809" width="10.7109375" style="715" customWidth="1"/>
    <col min="2810" max="2810" width="10.28515625" style="715" customWidth="1"/>
    <col min="2811" max="2811" width="9.140625" style="715" customWidth="1"/>
    <col min="2812" max="2814" width="10.28515625" style="715" customWidth="1"/>
    <col min="2815" max="2815" width="9.28515625" style="715" customWidth="1"/>
    <col min="2816" max="2821" width="10.28515625" style="715" customWidth="1"/>
    <col min="2822" max="3062" width="9.140625" style="715"/>
    <col min="3063" max="3063" width="15.28515625" style="715" customWidth="1"/>
    <col min="3064" max="3064" width="12.85546875" style="715" customWidth="1"/>
    <col min="3065" max="3065" width="10.7109375" style="715" customWidth="1"/>
    <col min="3066" max="3066" width="10.28515625" style="715" customWidth="1"/>
    <col min="3067" max="3067" width="9.140625" style="715" customWidth="1"/>
    <col min="3068" max="3070" width="10.28515625" style="715" customWidth="1"/>
    <col min="3071" max="3071" width="9.28515625" style="715" customWidth="1"/>
    <col min="3072" max="3077" width="10.28515625" style="715" customWidth="1"/>
    <col min="3078" max="3318" width="9.140625" style="715"/>
    <col min="3319" max="3319" width="15.28515625" style="715" customWidth="1"/>
    <col min="3320" max="3320" width="12.85546875" style="715" customWidth="1"/>
    <col min="3321" max="3321" width="10.7109375" style="715" customWidth="1"/>
    <col min="3322" max="3322" width="10.28515625" style="715" customWidth="1"/>
    <col min="3323" max="3323" width="9.140625" style="715" customWidth="1"/>
    <col min="3324" max="3326" width="10.28515625" style="715" customWidth="1"/>
    <col min="3327" max="3327" width="9.28515625" style="715" customWidth="1"/>
    <col min="3328" max="3333" width="10.28515625" style="715" customWidth="1"/>
    <col min="3334" max="3574" width="9.140625" style="715"/>
    <col min="3575" max="3575" width="15.28515625" style="715" customWidth="1"/>
    <col min="3576" max="3576" width="12.85546875" style="715" customWidth="1"/>
    <col min="3577" max="3577" width="10.7109375" style="715" customWidth="1"/>
    <col min="3578" max="3578" width="10.28515625" style="715" customWidth="1"/>
    <col min="3579" max="3579" width="9.140625" style="715" customWidth="1"/>
    <col min="3580" max="3582" width="10.28515625" style="715" customWidth="1"/>
    <col min="3583" max="3583" width="9.28515625" style="715" customWidth="1"/>
    <col min="3584" max="3589" width="10.28515625" style="715" customWidth="1"/>
    <col min="3590" max="3830" width="9.140625" style="715"/>
    <col min="3831" max="3831" width="15.28515625" style="715" customWidth="1"/>
    <col min="3832" max="3832" width="12.85546875" style="715" customWidth="1"/>
    <col min="3833" max="3833" width="10.7109375" style="715" customWidth="1"/>
    <col min="3834" max="3834" width="10.28515625" style="715" customWidth="1"/>
    <col min="3835" max="3835" width="9.140625" style="715" customWidth="1"/>
    <col min="3836" max="3838" width="10.28515625" style="715" customWidth="1"/>
    <col min="3839" max="3839" width="9.28515625" style="715" customWidth="1"/>
    <col min="3840" max="3845" width="10.28515625" style="715" customWidth="1"/>
    <col min="3846" max="4086" width="9.140625" style="715"/>
    <col min="4087" max="4087" width="15.28515625" style="715" customWidth="1"/>
    <col min="4088" max="4088" width="12.85546875" style="715" customWidth="1"/>
    <col min="4089" max="4089" width="10.7109375" style="715" customWidth="1"/>
    <col min="4090" max="4090" width="10.28515625" style="715" customWidth="1"/>
    <col min="4091" max="4091" width="9.140625" style="715" customWidth="1"/>
    <col min="4092" max="4094" width="10.28515625" style="715" customWidth="1"/>
    <col min="4095" max="4095" width="9.28515625" style="715" customWidth="1"/>
    <col min="4096" max="4101" width="10.28515625" style="715" customWidth="1"/>
    <col min="4102" max="4342" width="9.140625" style="715"/>
    <col min="4343" max="4343" width="15.28515625" style="715" customWidth="1"/>
    <col min="4344" max="4344" width="12.85546875" style="715" customWidth="1"/>
    <col min="4345" max="4345" width="10.7109375" style="715" customWidth="1"/>
    <col min="4346" max="4346" width="10.28515625" style="715" customWidth="1"/>
    <col min="4347" max="4347" width="9.140625" style="715" customWidth="1"/>
    <col min="4348" max="4350" width="10.28515625" style="715" customWidth="1"/>
    <col min="4351" max="4351" width="9.28515625" style="715" customWidth="1"/>
    <col min="4352" max="4357" width="10.28515625" style="715" customWidth="1"/>
    <col min="4358" max="4598" width="9.140625" style="715"/>
    <col min="4599" max="4599" width="15.28515625" style="715" customWidth="1"/>
    <col min="4600" max="4600" width="12.85546875" style="715" customWidth="1"/>
    <col min="4601" max="4601" width="10.7109375" style="715" customWidth="1"/>
    <col min="4602" max="4602" width="10.28515625" style="715" customWidth="1"/>
    <col min="4603" max="4603" width="9.140625" style="715" customWidth="1"/>
    <col min="4604" max="4606" width="10.28515625" style="715" customWidth="1"/>
    <col min="4607" max="4607" width="9.28515625" style="715" customWidth="1"/>
    <col min="4608" max="4613" width="10.28515625" style="715" customWidth="1"/>
    <col min="4614" max="4854" width="9.140625" style="715"/>
    <col min="4855" max="4855" width="15.28515625" style="715" customWidth="1"/>
    <col min="4856" max="4856" width="12.85546875" style="715" customWidth="1"/>
    <col min="4857" max="4857" width="10.7109375" style="715" customWidth="1"/>
    <col min="4858" max="4858" width="10.28515625" style="715" customWidth="1"/>
    <col min="4859" max="4859" width="9.140625" style="715" customWidth="1"/>
    <col min="4860" max="4862" width="10.28515625" style="715" customWidth="1"/>
    <col min="4863" max="4863" width="9.28515625" style="715" customWidth="1"/>
    <col min="4864" max="4869" width="10.28515625" style="715" customWidth="1"/>
    <col min="4870" max="5110" width="9.140625" style="715"/>
    <col min="5111" max="5111" width="15.28515625" style="715" customWidth="1"/>
    <col min="5112" max="5112" width="12.85546875" style="715" customWidth="1"/>
    <col min="5113" max="5113" width="10.7109375" style="715" customWidth="1"/>
    <col min="5114" max="5114" width="10.28515625" style="715" customWidth="1"/>
    <col min="5115" max="5115" width="9.140625" style="715" customWidth="1"/>
    <col min="5116" max="5118" width="10.28515625" style="715" customWidth="1"/>
    <col min="5119" max="5119" width="9.28515625" style="715" customWidth="1"/>
    <col min="5120" max="5125" width="10.28515625" style="715" customWidth="1"/>
    <col min="5126" max="5366" width="9.140625" style="715"/>
    <col min="5367" max="5367" width="15.28515625" style="715" customWidth="1"/>
    <col min="5368" max="5368" width="12.85546875" style="715" customWidth="1"/>
    <col min="5369" max="5369" width="10.7109375" style="715" customWidth="1"/>
    <col min="5370" max="5370" width="10.28515625" style="715" customWidth="1"/>
    <col min="5371" max="5371" width="9.140625" style="715" customWidth="1"/>
    <col min="5372" max="5374" width="10.28515625" style="715" customWidth="1"/>
    <col min="5375" max="5375" width="9.28515625" style="715" customWidth="1"/>
    <col min="5376" max="5381" width="10.28515625" style="715" customWidth="1"/>
    <col min="5382" max="5622" width="9.140625" style="715"/>
    <col min="5623" max="5623" width="15.28515625" style="715" customWidth="1"/>
    <col min="5624" max="5624" width="12.85546875" style="715" customWidth="1"/>
    <col min="5625" max="5625" width="10.7109375" style="715" customWidth="1"/>
    <col min="5626" max="5626" width="10.28515625" style="715" customWidth="1"/>
    <col min="5627" max="5627" width="9.140625" style="715" customWidth="1"/>
    <col min="5628" max="5630" width="10.28515625" style="715" customWidth="1"/>
    <col min="5631" max="5631" width="9.28515625" style="715" customWidth="1"/>
    <col min="5632" max="5637" width="10.28515625" style="715" customWidth="1"/>
    <col min="5638" max="5878" width="9.140625" style="715"/>
    <col min="5879" max="5879" width="15.28515625" style="715" customWidth="1"/>
    <col min="5880" max="5880" width="12.85546875" style="715" customWidth="1"/>
    <col min="5881" max="5881" width="10.7109375" style="715" customWidth="1"/>
    <col min="5882" max="5882" width="10.28515625" style="715" customWidth="1"/>
    <col min="5883" max="5883" width="9.140625" style="715" customWidth="1"/>
    <col min="5884" max="5886" width="10.28515625" style="715" customWidth="1"/>
    <col min="5887" max="5887" width="9.28515625" style="715" customWidth="1"/>
    <col min="5888" max="5893" width="10.28515625" style="715" customWidth="1"/>
    <col min="5894" max="6134" width="9.140625" style="715"/>
    <col min="6135" max="6135" width="15.28515625" style="715" customWidth="1"/>
    <col min="6136" max="6136" width="12.85546875" style="715" customWidth="1"/>
    <col min="6137" max="6137" width="10.7109375" style="715" customWidth="1"/>
    <col min="6138" max="6138" width="10.28515625" style="715" customWidth="1"/>
    <col min="6139" max="6139" width="9.140625" style="715" customWidth="1"/>
    <col min="6140" max="6142" width="10.28515625" style="715" customWidth="1"/>
    <col min="6143" max="6143" width="9.28515625" style="715" customWidth="1"/>
    <col min="6144" max="6149" width="10.28515625" style="715" customWidth="1"/>
    <col min="6150" max="6390" width="9.140625" style="715"/>
    <col min="6391" max="6391" width="15.28515625" style="715" customWidth="1"/>
    <col min="6392" max="6392" width="12.85546875" style="715" customWidth="1"/>
    <col min="6393" max="6393" width="10.7109375" style="715" customWidth="1"/>
    <col min="6394" max="6394" width="10.28515625" style="715" customWidth="1"/>
    <col min="6395" max="6395" width="9.140625" style="715" customWidth="1"/>
    <col min="6396" max="6398" width="10.28515625" style="715" customWidth="1"/>
    <col min="6399" max="6399" width="9.28515625" style="715" customWidth="1"/>
    <col min="6400" max="6405" width="10.28515625" style="715" customWidth="1"/>
    <col min="6406" max="6646" width="9.140625" style="715"/>
    <col min="6647" max="6647" width="15.28515625" style="715" customWidth="1"/>
    <col min="6648" max="6648" width="12.85546875" style="715" customWidth="1"/>
    <col min="6649" max="6649" width="10.7109375" style="715" customWidth="1"/>
    <col min="6650" max="6650" width="10.28515625" style="715" customWidth="1"/>
    <col min="6651" max="6651" width="9.140625" style="715" customWidth="1"/>
    <col min="6652" max="6654" width="10.28515625" style="715" customWidth="1"/>
    <col min="6655" max="6655" width="9.28515625" style="715" customWidth="1"/>
    <col min="6656" max="6661" width="10.28515625" style="715" customWidth="1"/>
    <col min="6662" max="6902" width="9.140625" style="715"/>
    <col min="6903" max="6903" width="15.28515625" style="715" customWidth="1"/>
    <col min="6904" max="6904" width="12.85546875" style="715" customWidth="1"/>
    <col min="6905" max="6905" width="10.7109375" style="715" customWidth="1"/>
    <col min="6906" max="6906" width="10.28515625" style="715" customWidth="1"/>
    <col min="6907" max="6907" width="9.140625" style="715" customWidth="1"/>
    <col min="6908" max="6910" width="10.28515625" style="715" customWidth="1"/>
    <col min="6911" max="6911" width="9.28515625" style="715" customWidth="1"/>
    <col min="6912" max="6917" width="10.28515625" style="715" customWidth="1"/>
    <col min="6918" max="7158" width="9.140625" style="715"/>
    <col min="7159" max="7159" width="15.28515625" style="715" customWidth="1"/>
    <col min="7160" max="7160" width="12.85546875" style="715" customWidth="1"/>
    <col min="7161" max="7161" width="10.7109375" style="715" customWidth="1"/>
    <col min="7162" max="7162" width="10.28515625" style="715" customWidth="1"/>
    <col min="7163" max="7163" width="9.140625" style="715" customWidth="1"/>
    <col min="7164" max="7166" width="10.28515625" style="715" customWidth="1"/>
    <col min="7167" max="7167" width="9.28515625" style="715" customWidth="1"/>
    <col min="7168" max="7173" width="10.28515625" style="715" customWidth="1"/>
    <col min="7174" max="7414" width="9.140625" style="715"/>
    <col min="7415" max="7415" width="15.28515625" style="715" customWidth="1"/>
    <col min="7416" max="7416" width="12.85546875" style="715" customWidth="1"/>
    <col min="7417" max="7417" width="10.7109375" style="715" customWidth="1"/>
    <col min="7418" max="7418" width="10.28515625" style="715" customWidth="1"/>
    <col min="7419" max="7419" width="9.140625" style="715" customWidth="1"/>
    <col min="7420" max="7422" width="10.28515625" style="715" customWidth="1"/>
    <col min="7423" max="7423" width="9.28515625" style="715" customWidth="1"/>
    <col min="7424" max="7429" width="10.28515625" style="715" customWidth="1"/>
    <col min="7430" max="7670" width="9.140625" style="715"/>
    <col min="7671" max="7671" width="15.28515625" style="715" customWidth="1"/>
    <col min="7672" max="7672" width="12.85546875" style="715" customWidth="1"/>
    <col min="7673" max="7673" width="10.7109375" style="715" customWidth="1"/>
    <col min="7674" max="7674" width="10.28515625" style="715" customWidth="1"/>
    <col min="7675" max="7675" width="9.140625" style="715" customWidth="1"/>
    <col min="7676" max="7678" width="10.28515625" style="715" customWidth="1"/>
    <col min="7679" max="7679" width="9.28515625" style="715" customWidth="1"/>
    <col min="7680" max="7685" width="10.28515625" style="715" customWidth="1"/>
    <col min="7686" max="7926" width="9.140625" style="715"/>
    <col min="7927" max="7927" width="15.28515625" style="715" customWidth="1"/>
    <col min="7928" max="7928" width="12.85546875" style="715" customWidth="1"/>
    <col min="7929" max="7929" width="10.7109375" style="715" customWidth="1"/>
    <col min="7930" max="7930" width="10.28515625" style="715" customWidth="1"/>
    <col min="7931" max="7931" width="9.140625" style="715" customWidth="1"/>
    <col min="7932" max="7934" width="10.28515625" style="715" customWidth="1"/>
    <col min="7935" max="7935" width="9.28515625" style="715" customWidth="1"/>
    <col min="7936" max="7941" width="10.28515625" style="715" customWidth="1"/>
    <col min="7942" max="8182" width="9.140625" style="715"/>
    <col min="8183" max="8183" width="15.28515625" style="715" customWidth="1"/>
    <col min="8184" max="8184" width="12.85546875" style="715" customWidth="1"/>
    <col min="8185" max="8185" width="10.7109375" style="715" customWidth="1"/>
    <col min="8186" max="8186" width="10.28515625" style="715" customWidth="1"/>
    <col min="8187" max="8187" width="9.140625" style="715" customWidth="1"/>
    <col min="8188" max="8190" width="10.28515625" style="715" customWidth="1"/>
    <col min="8191" max="8191" width="9.28515625" style="715" customWidth="1"/>
    <col min="8192" max="8197" width="10.28515625" style="715" customWidth="1"/>
    <col min="8198" max="8438" width="9.140625" style="715"/>
    <col min="8439" max="8439" width="15.28515625" style="715" customWidth="1"/>
    <col min="8440" max="8440" width="12.85546875" style="715" customWidth="1"/>
    <col min="8441" max="8441" width="10.7109375" style="715" customWidth="1"/>
    <col min="8442" max="8442" width="10.28515625" style="715" customWidth="1"/>
    <col min="8443" max="8443" width="9.140625" style="715" customWidth="1"/>
    <col min="8444" max="8446" width="10.28515625" style="715" customWidth="1"/>
    <col min="8447" max="8447" width="9.28515625" style="715" customWidth="1"/>
    <col min="8448" max="8453" width="10.28515625" style="715" customWidth="1"/>
    <col min="8454" max="8694" width="9.140625" style="715"/>
    <col min="8695" max="8695" width="15.28515625" style="715" customWidth="1"/>
    <col min="8696" max="8696" width="12.85546875" style="715" customWidth="1"/>
    <col min="8697" max="8697" width="10.7109375" style="715" customWidth="1"/>
    <col min="8698" max="8698" width="10.28515625" style="715" customWidth="1"/>
    <col min="8699" max="8699" width="9.140625" style="715" customWidth="1"/>
    <col min="8700" max="8702" width="10.28515625" style="715" customWidth="1"/>
    <col min="8703" max="8703" width="9.28515625" style="715" customWidth="1"/>
    <col min="8704" max="8709" width="10.28515625" style="715" customWidth="1"/>
    <col min="8710" max="8950" width="9.140625" style="715"/>
    <col min="8951" max="8951" width="15.28515625" style="715" customWidth="1"/>
    <col min="8952" max="8952" width="12.85546875" style="715" customWidth="1"/>
    <col min="8953" max="8953" width="10.7109375" style="715" customWidth="1"/>
    <col min="8954" max="8954" width="10.28515625" style="715" customWidth="1"/>
    <col min="8955" max="8955" width="9.140625" style="715" customWidth="1"/>
    <col min="8956" max="8958" width="10.28515625" style="715" customWidth="1"/>
    <col min="8959" max="8959" width="9.28515625" style="715" customWidth="1"/>
    <col min="8960" max="8965" width="10.28515625" style="715" customWidth="1"/>
    <col min="8966" max="9206" width="9.140625" style="715"/>
    <col min="9207" max="9207" width="15.28515625" style="715" customWidth="1"/>
    <col min="9208" max="9208" width="12.85546875" style="715" customWidth="1"/>
    <col min="9209" max="9209" width="10.7109375" style="715" customWidth="1"/>
    <col min="9210" max="9210" width="10.28515625" style="715" customWidth="1"/>
    <col min="9211" max="9211" width="9.140625" style="715" customWidth="1"/>
    <col min="9212" max="9214" width="10.28515625" style="715" customWidth="1"/>
    <col min="9215" max="9215" width="9.28515625" style="715" customWidth="1"/>
    <col min="9216" max="9221" width="10.28515625" style="715" customWidth="1"/>
    <col min="9222" max="9462" width="9.140625" style="715"/>
    <col min="9463" max="9463" width="15.28515625" style="715" customWidth="1"/>
    <col min="9464" max="9464" width="12.85546875" style="715" customWidth="1"/>
    <col min="9465" max="9465" width="10.7109375" style="715" customWidth="1"/>
    <col min="9466" max="9466" width="10.28515625" style="715" customWidth="1"/>
    <col min="9467" max="9467" width="9.140625" style="715" customWidth="1"/>
    <col min="9468" max="9470" width="10.28515625" style="715" customWidth="1"/>
    <col min="9471" max="9471" width="9.28515625" style="715" customWidth="1"/>
    <col min="9472" max="9477" width="10.28515625" style="715" customWidth="1"/>
    <col min="9478" max="9718" width="9.140625" style="715"/>
    <col min="9719" max="9719" width="15.28515625" style="715" customWidth="1"/>
    <col min="9720" max="9720" width="12.85546875" style="715" customWidth="1"/>
    <col min="9721" max="9721" width="10.7109375" style="715" customWidth="1"/>
    <col min="9722" max="9722" width="10.28515625" style="715" customWidth="1"/>
    <col min="9723" max="9723" width="9.140625" style="715" customWidth="1"/>
    <col min="9724" max="9726" width="10.28515625" style="715" customWidth="1"/>
    <col min="9727" max="9727" width="9.28515625" style="715" customWidth="1"/>
    <col min="9728" max="9733" width="10.28515625" style="715" customWidth="1"/>
    <col min="9734" max="9974" width="9.140625" style="715"/>
    <col min="9975" max="9975" width="15.28515625" style="715" customWidth="1"/>
    <col min="9976" max="9976" width="12.85546875" style="715" customWidth="1"/>
    <col min="9977" max="9977" width="10.7109375" style="715" customWidth="1"/>
    <col min="9978" max="9978" width="10.28515625" style="715" customWidth="1"/>
    <col min="9979" max="9979" width="9.140625" style="715" customWidth="1"/>
    <col min="9980" max="9982" width="10.28515625" style="715" customWidth="1"/>
    <col min="9983" max="9983" width="9.28515625" style="715" customWidth="1"/>
    <col min="9984" max="9989" width="10.28515625" style="715" customWidth="1"/>
    <col min="9990" max="10230" width="9.140625" style="715"/>
    <col min="10231" max="10231" width="15.28515625" style="715" customWidth="1"/>
    <col min="10232" max="10232" width="12.85546875" style="715" customWidth="1"/>
    <col min="10233" max="10233" width="10.7109375" style="715" customWidth="1"/>
    <col min="10234" max="10234" width="10.28515625" style="715" customWidth="1"/>
    <col min="10235" max="10235" width="9.140625" style="715" customWidth="1"/>
    <col min="10236" max="10238" width="10.28515625" style="715" customWidth="1"/>
    <col min="10239" max="10239" width="9.28515625" style="715" customWidth="1"/>
    <col min="10240" max="10245" width="10.28515625" style="715" customWidth="1"/>
    <col min="10246" max="10486" width="9.140625" style="715"/>
    <col min="10487" max="10487" width="15.28515625" style="715" customWidth="1"/>
    <col min="10488" max="10488" width="12.85546875" style="715" customWidth="1"/>
    <col min="10489" max="10489" width="10.7109375" style="715" customWidth="1"/>
    <col min="10490" max="10490" width="10.28515625" style="715" customWidth="1"/>
    <col min="10491" max="10491" width="9.140625" style="715" customWidth="1"/>
    <col min="10492" max="10494" width="10.28515625" style="715" customWidth="1"/>
    <col min="10495" max="10495" width="9.28515625" style="715" customWidth="1"/>
    <col min="10496" max="10501" width="10.28515625" style="715" customWidth="1"/>
    <col min="10502" max="10742" width="9.140625" style="715"/>
    <col min="10743" max="10743" width="15.28515625" style="715" customWidth="1"/>
    <col min="10744" max="10744" width="12.85546875" style="715" customWidth="1"/>
    <col min="10745" max="10745" width="10.7109375" style="715" customWidth="1"/>
    <col min="10746" max="10746" width="10.28515625" style="715" customWidth="1"/>
    <col min="10747" max="10747" width="9.140625" style="715" customWidth="1"/>
    <col min="10748" max="10750" width="10.28515625" style="715" customWidth="1"/>
    <col min="10751" max="10751" width="9.28515625" style="715" customWidth="1"/>
    <col min="10752" max="10757" width="10.28515625" style="715" customWidth="1"/>
    <col min="10758" max="10998" width="9.140625" style="715"/>
    <col min="10999" max="10999" width="15.28515625" style="715" customWidth="1"/>
    <col min="11000" max="11000" width="12.85546875" style="715" customWidth="1"/>
    <col min="11001" max="11001" width="10.7109375" style="715" customWidth="1"/>
    <col min="11002" max="11002" width="10.28515625" style="715" customWidth="1"/>
    <col min="11003" max="11003" width="9.140625" style="715" customWidth="1"/>
    <col min="11004" max="11006" width="10.28515625" style="715" customWidth="1"/>
    <col min="11007" max="11007" width="9.28515625" style="715" customWidth="1"/>
    <col min="11008" max="11013" width="10.28515625" style="715" customWidth="1"/>
    <col min="11014" max="11254" width="9.140625" style="715"/>
    <col min="11255" max="11255" width="15.28515625" style="715" customWidth="1"/>
    <col min="11256" max="11256" width="12.85546875" style="715" customWidth="1"/>
    <col min="11257" max="11257" width="10.7109375" style="715" customWidth="1"/>
    <col min="11258" max="11258" width="10.28515625" style="715" customWidth="1"/>
    <col min="11259" max="11259" width="9.140625" style="715" customWidth="1"/>
    <col min="11260" max="11262" width="10.28515625" style="715" customWidth="1"/>
    <col min="11263" max="11263" width="9.28515625" style="715" customWidth="1"/>
    <col min="11264" max="11269" width="10.28515625" style="715" customWidth="1"/>
    <col min="11270" max="11510" width="9.140625" style="715"/>
    <col min="11511" max="11511" width="15.28515625" style="715" customWidth="1"/>
    <col min="11512" max="11512" width="12.85546875" style="715" customWidth="1"/>
    <col min="11513" max="11513" width="10.7109375" style="715" customWidth="1"/>
    <col min="11514" max="11514" width="10.28515625" style="715" customWidth="1"/>
    <col min="11515" max="11515" width="9.140625" style="715" customWidth="1"/>
    <col min="11516" max="11518" width="10.28515625" style="715" customWidth="1"/>
    <col min="11519" max="11519" width="9.28515625" style="715" customWidth="1"/>
    <col min="11520" max="11525" width="10.28515625" style="715" customWidth="1"/>
    <col min="11526" max="11766" width="9.140625" style="715"/>
    <col min="11767" max="11767" width="15.28515625" style="715" customWidth="1"/>
    <col min="11768" max="11768" width="12.85546875" style="715" customWidth="1"/>
    <col min="11769" max="11769" width="10.7109375" style="715" customWidth="1"/>
    <col min="11770" max="11770" width="10.28515625" style="715" customWidth="1"/>
    <col min="11771" max="11771" width="9.140625" style="715" customWidth="1"/>
    <col min="11772" max="11774" width="10.28515625" style="715" customWidth="1"/>
    <col min="11775" max="11775" width="9.28515625" style="715" customWidth="1"/>
    <col min="11776" max="11781" width="10.28515625" style="715" customWidth="1"/>
    <col min="11782" max="12022" width="9.140625" style="715"/>
    <col min="12023" max="12023" width="15.28515625" style="715" customWidth="1"/>
    <col min="12024" max="12024" width="12.85546875" style="715" customWidth="1"/>
    <col min="12025" max="12025" width="10.7109375" style="715" customWidth="1"/>
    <col min="12026" max="12026" width="10.28515625" style="715" customWidth="1"/>
    <col min="12027" max="12027" width="9.140625" style="715" customWidth="1"/>
    <col min="12028" max="12030" width="10.28515625" style="715" customWidth="1"/>
    <col min="12031" max="12031" width="9.28515625" style="715" customWidth="1"/>
    <col min="12032" max="12037" width="10.28515625" style="715" customWidth="1"/>
    <col min="12038" max="12278" width="9.140625" style="715"/>
    <col min="12279" max="12279" width="15.28515625" style="715" customWidth="1"/>
    <col min="12280" max="12280" width="12.85546875" style="715" customWidth="1"/>
    <col min="12281" max="12281" width="10.7109375" style="715" customWidth="1"/>
    <col min="12282" max="12282" width="10.28515625" style="715" customWidth="1"/>
    <col min="12283" max="12283" width="9.140625" style="715" customWidth="1"/>
    <col min="12284" max="12286" width="10.28515625" style="715" customWidth="1"/>
    <col min="12287" max="12287" width="9.28515625" style="715" customWidth="1"/>
    <col min="12288" max="12293" width="10.28515625" style="715" customWidth="1"/>
    <col min="12294" max="12534" width="9.140625" style="715"/>
    <col min="12535" max="12535" width="15.28515625" style="715" customWidth="1"/>
    <col min="12536" max="12536" width="12.85546875" style="715" customWidth="1"/>
    <col min="12537" max="12537" width="10.7109375" style="715" customWidth="1"/>
    <col min="12538" max="12538" width="10.28515625" style="715" customWidth="1"/>
    <col min="12539" max="12539" width="9.140625" style="715" customWidth="1"/>
    <col min="12540" max="12542" width="10.28515625" style="715" customWidth="1"/>
    <col min="12543" max="12543" width="9.28515625" style="715" customWidth="1"/>
    <col min="12544" max="12549" width="10.28515625" style="715" customWidth="1"/>
    <col min="12550" max="12790" width="9.140625" style="715"/>
    <col min="12791" max="12791" width="15.28515625" style="715" customWidth="1"/>
    <col min="12792" max="12792" width="12.85546875" style="715" customWidth="1"/>
    <col min="12793" max="12793" width="10.7109375" style="715" customWidth="1"/>
    <col min="12794" max="12794" width="10.28515625" style="715" customWidth="1"/>
    <col min="12795" max="12795" width="9.140625" style="715" customWidth="1"/>
    <col min="12796" max="12798" width="10.28515625" style="715" customWidth="1"/>
    <col min="12799" max="12799" width="9.28515625" style="715" customWidth="1"/>
    <col min="12800" max="12805" width="10.28515625" style="715" customWidth="1"/>
    <col min="12806" max="13046" width="9.140625" style="715"/>
    <col min="13047" max="13047" width="15.28515625" style="715" customWidth="1"/>
    <col min="13048" max="13048" width="12.85546875" style="715" customWidth="1"/>
    <col min="13049" max="13049" width="10.7109375" style="715" customWidth="1"/>
    <col min="13050" max="13050" width="10.28515625" style="715" customWidth="1"/>
    <col min="13051" max="13051" width="9.140625" style="715" customWidth="1"/>
    <col min="13052" max="13054" width="10.28515625" style="715" customWidth="1"/>
    <col min="13055" max="13055" width="9.28515625" style="715" customWidth="1"/>
    <col min="13056" max="13061" width="10.28515625" style="715" customWidth="1"/>
    <col min="13062" max="13302" width="9.140625" style="715"/>
    <col min="13303" max="13303" width="15.28515625" style="715" customWidth="1"/>
    <col min="13304" max="13304" width="12.85546875" style="715" customWidth="1"/>
    <col min="13305" max="13305" width="10.7109375" style="715" customWidth="1"/>
    <col min="13306" max="13306" width="10.28515625" style="715" customWidth="1"/>
    <col min="13307" max="13307" width="9.140625" style="715" customWidth="1"/>
    <col min="13308" max="13310" width="10.28515625" style="715" customWidth="1"/>
    <col min="13311" max="13311" width="9.28515625" style="715" customWidth="1"/>
    <col min="13312" max="13317" width="10.28515625" style="715" customWidth="1"/>
    <col min="13318" max="13558" width="9.140625" style="715"/>
    <col min="13559" max="13559" width="15.28515625" style="715" customWidth="1"/>
    <col min="13560" max="13560" width="12.85546875" style="715" customWidth="1"/>
    <col min="13561" max="13561" width="10.7109375" style="715" customWidth="1"/>
    <col min="13562" max="13562" width="10.28515625" style="715" customWidth="1"/>
    <col min="13563" max="13563" width="9.140625" style="715" customWidth="1"/>
    <col min="13564" max="13566" width="10.28515625" style="715" customWidth="1"/>
    <col min="13567" max="13567" width="9.28515625" style="715" customWidth="1"/>
    <col min="13568" max="13573" width="10.28515625" style="715" customWidth="1"/>
    <col min="13574" max="13814" width="9.140625" style="715"/>
    <col min="13815" max="13815" width="15.28515625" style="715" customWidth="1"/>
    <col min="13816" max="13816" width="12.85546875" style="715" customWidth="1"/>
    <col min="13817" max="13817" width="10.7109375" style="715" customWidth="1"/>
    <col min="13818" max="13818" width="10.28515625" style="715" customWidth="1"/>
    <col min="13819" max="13819" width="9.140625" style="715" customWidth="1"/>
    <col min="13820" max="13822" width="10.28515625" style="715" customWidth="1"/>
    <col min="13823" max="13823" width="9.28515625" style="715" customWidth="1"/>
    <col min="13824" max="13829" width="10.28515625" style="715" customWidth="1"/>
    <col min="13830" max="14070" width="9.140625" style="715"/>
    <col min="14071" max="14071" width="15.28515625" style="715" customWidth="1"/>
    <col min="14072" max="14072" width="12.85546875" style="715" customWidth="1"/>
    <col min="14073" max="14073" width="10.7109375" style="715" customWidth="1"/>
    <col min="14074" max="14074" width="10.28515625" style="715" customWidth="1"/>
    <col min="14075" max="14075" width="9.140625" style="715" customWidth="1"/>
    <col min="14076" max="14078" width="10.28515625" style="715" customWidth="1"/>
    <col min="14079" max="14079" width="9.28515625" style="715" customWidth="1"/>
    <col min="14080" max="14085" width="10.28515625" style="715" customWidth="1"/>
    <col min="14086" max="14326" width="9.140625" style="715"/>
    <col min="14327" max="14327" width="15.28515625" style="715" customWidth="1"/>
    <col min="14328" max="14328" width="12.85546875" style="715" customWidth="1"/>
    <col min="14329" max="14329" width="10.7109375" style="715" customWidth="1"/>
    <col min="14330" max="14330" width="10.28515625" style="715" customWidth="1"/>
    <col min="14331" max="14331" width="9.140625" style="715" customWidth="1"/>
    <col min="14332" max="14334" width="10.28515625" style="715" customWidth="1"/>
    <col min="14335" max="14335" width="9.28515625" style="715" customWidth="1"/>
    <col min="14336" max="14341" width="10.28515625" style="715" customWidth="1"/>
    <col min="14342" max="14582" width="9.140625" style="715"/>
    <col min="14583" max="14583" width="15.28515625" style="715" customWidth="1"/>
    <col min="14584" max="14584" width="12.85546875" style="715" customWidth="1"/>
    <col min="14585" max="14585" width="10.7109375" style="715" customWidth="1"/>
    <col min="14586" max="14586" width="10.28515625" style="715" customWidth="1"/>
    <col min="14587" max="14587" width="9.140625" style="715" customWidth="1"/>
    <col min="14588" max="14590" width="10.28515625" style="715" customWidth="1"/>
    <col min="14591" max="14591" width="9.28515625" style="715" customWidth="1"/>
    <col min="14592" max="14597" width="10.28515625" style="715" customWidth="1"/>
    <col min="14598" max="14838" width="9.140625" style="715"/>
    <col min="14839" max="14839" width="15.28515625" style="715" customWidth="1"/>
    <col min="14840" max="14840" width="12.85546875" style="715" customWidth="1"/>
    <col min="14841" max="14841" width="10.7109375" style="715" customWidth="1"/>
    <col min="14842" max="14842" width="10.28515625" style="715" customWidth="1"/>
    <col min="14843" max="14843" width="9.140625" style="715" customWidth="1"/>
    <col min="14844" max="14846" width="10.28515625" style="715" customWidth="1"/>
    <col min="14847" max="14847" width="9.28515625" style="715" customWidth="1"/>
    <col min="14848" max="14853" width="10.28515625" style="715" customWidth="1"/>
    <col min="14854" max="15094" width="9.140625" style="715"/>
    <col min="15095" max="15095" width="15.28515625" style="715" customWidth="1"/>
    <col min="15096" max="15096" width="12.85546875" style="715" customWidth="1"/>
    <col min="15097" max="15097" width="10.7109375" style="715" customWidth="1"/>
    <col min="15098" max="15098" width="10.28515625" style="715" customWidth="1"/>
    <col min="15099" max="15099" width="9.140625" style="715" customWidth="1"/>
    <col min="15100" max="15102" width="10.28515625" style="715" customWidth="1"/>
    <col min="15103" max="15103" width="9.28515625" style="715" customWidth="1"/>
    <col min="15104" max="15109" width="10.28515625" style="715" customWidth="1"/>
    <col min="15110" max="15350" width="9.140625" style="715"/>
    <col min="15351" max="15351" width="15.28515625" style="715" customWidth="1"/>
    <col min="15352" max="15352" width="12.85546875" style="715" customWidth="1"/>
    <col min="15353" max="15353" width="10.7109375" style="715" customWidth="1"/>
    <col min="15354" max="15354" width="10.28515625" style="715" customWidth="1"/>
    <col min="15355" max="15355" width="9.140625" style="715" customWidth="1"/>
    <col min="15356" max="15358" width="10.28515625" style="715" customWidth="1"/>
    <col min="15359" max="15359" width="9.28515625" style="715" customWidth="1"/>
    <col min="15360" max="15365" width="10.28515625" style="715" customWidth="1"/>
    <col min="15366" max="15606" width="9.140625" style="715"/>
    <col min="15607" max="15607" width="15.28515625" style="715" customWidth="1"/>
    <col min="15608" max="15608" width="12.85546875" style="715" customWidth="1"/>
    <col min="15609" max="15609" width="10.7109375" style="715" customWidth="1"/>
    <col min="15610" max="15610" width="10.28515625" style="715" customWidth="1"/>
    <col min="15611" max="15611" width="9.140625" style="715" customWidth="1"/>
    <col min="15612" max="15614" width="10.28515625" style="715" customWidth="1"/>
    <col min="15615" max="15615" width="9.28515625" style="715" customWidth="1"/>
    <col min="15616" max="15621" width="10.28515625" style="715" customWidth="1"/>
    <col min="15622" max="15862" width="9.140625" style="715"/>
    <col min="15863" max="15863" width="15.28515625" style="715" customWidth="1"/>
    <col min="15864" max="15864" width="12.85546875" style="715" customWidth="1"/>
    <col min="15865" max="15865" width="10.7109375" style="715" customWidth="1"/>
    <col min="15866" max="15866" width="10.28515625" style="715" customWidth="1"/>
    <col min="15867" max="15867" width="9.140625" style="715" customWidth="1"/>
    <col min="15868" max="15870" width="10.28515625" style="715" customWidth="1"/>
    <col min="15871" max="15871" width="9.28515625" style="715" customWidth="1"/>
    <col min="15872" max="15877" width="10.28515625" style="715" customWidth="1"/>
    <col min="15878" max="16118" width="9.140625" style="715"/>
    <col min="16119" max="16119" width="15.28515625" style="715" customWidth="1"/>
    <col min="16120" max="16120" width="12.85546875" style="715" customWidth="1"/>
    <col min="16121" max="16121" width="10.7109375" style="715" customWidth="1"/>
    <col min="16122" max="16122" width="10.28515625" style="715" customWidth="1"/>
    <col min="16123" max="16123" width="9.140625" style="715" customWidth="1"/>
    <col min="16124" max="16126" width="10.28515625" style="715" customWidth="1"/>
    <col min="16127" max="16127" width="9.28515625" style="715" customWidth="1"/>
    <col min="16128" max="16133" width="10.28515625" style="715" customWidth="1"/>
    <col min="16134" max="16384" width="9.140625" style="715"/>
  </cols>
  <sheetData>
    <row r="1" spans="1:14" ht="24.75" customHeight="1">
      <c r="A1" s="1177" t="s">
        <v>1118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  <c r="L1" s="1177"/>
      <c r="M1" s="1177"/>
      <c r="N1" s="1177"/>
    </row>
    <row r="2" spans="1:14" ht="42.75" customHeight="1">
      <c r="A2" s="1183" t="s">
        <v>1119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ht="22.5" customHeight="1" thickBot="1">
      <c r="A3" s="921" t="s">
        <v>1123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 t="s">
        <v>1217</v>
      </c>
    </row>
    <row r="4" spans="1:14" s="864" customFormat="1" ht="21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864" customFormat="1" ht="21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864" customFormat="1" ht="21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4" s="864" customFormat="1" ht="21" customHeight="1" thickBot="1">
      <c r="A7" s="1169"/>
      <c r="B7" s="735" t="s">
        <v>999</v>
      </c>
      <c r="C7" s="735" t="s">
        <v>239</v>
      </c>
      <c r="D7" s="735" t="s">
        <v>240</v>
      </c>
      <c r="E7" s="735" t="s">
        <v>999</v>
      </c>
      <c r="F7" s="735" t="s">
        <v>239</v>
      </c>
      <c r="G7" s="735" t="s">
        <v>240</v>
      </c>
      <c r="H7" s="735" t="s">
        <v>999</v>
      </c>
      <c r="I7" s="735" t="s">
        <v>239</v>
      </c>
      <c r="J7" s="735" t="s">
        <v>240</v>
      </c>
      <c r="K7" s="735" t="s">
        <v>999</v>
      </c>
      <c r="L7" s="735" t="s">
        <v>239</v>
      </c>
      <c r="M7" s="735" t="s">
        <v>240</v>
      </c>
      <c r="N7" s="1169"/>
    </row>
    <row r="8" spans="1:14" s="864" customFormat="1" ht="26.25" customHeight="1">
      <c r="A8" s="681" t="s">
        <v>23</v>
      </c>
      <c r="B8" s="739">
        <v>0</v>
      </c>
      <c r="C8" s="739">
        <v>0</v>
      </c>
      <c r="D8" s="739">
        <v>0</v>
      </c>
      <c r="E8" s="739">
        <v>0</v>
      </c>
      <c r="F8" s="739">
        <v>2</v>
      </c>
      <c r="G8" s="739">
        <v>2</v>
      </c>
      <c r="H8" s="739">
        <v>0</v>
      </c>
      <c r="I8" s="739">
        <v>0</v>
      </c>
      <c r="J8" s="739">
        <v>0</v>
      </c>
      <c r="K8" s="739">
        <f>SUM(H8,E8,B8)</f>
        <v>0</v>
      </c>
      <c r="L8" s="739">
        <f>SUM(I8,F8,C8)</f>
        <v>2</v>
      </c>
      <c r="M8" s="739">
        <f t="shared" ref="M8:M13" si="0">SUM(K8:L8)</f>
        <v>2</v>
      </c>
      <c r="N8" s="923" t="s">
        <v>151</v>
      </c>
    </row>
    <row r="9" spans="1:14" s="864" customFormat="1" ht="26.25" customHeight="1">
      <c r="A9" s="684" t="s">
        <v>80</v>
      </c>
      <c r="B9" s="740">
        <v>0</v>
      </c>
      <c r="C9" s="740">
        <v>0</v>
      </c>
      <c r="D9" s="740">
        <v>0</v>
      </c>
      <c r="E9" s="740">
        <v>1</v>
      </c>
      <c r="F9" s="740">
        <v>9</v>
      </c>
      <c r="G9" s="740">
        <v>10</v>
      </c>
      <c r="H9" s="740">
        <v>1</v>
      </c>
      <c r="I9" s="740">
        <v>0</v>
      </c>
      <c r="J9" s="740">
        <v>1</v>
      </c>
      <c r="K9" s="740">
        <f t="shared" ref="K9:L13" si="1">SUM(H9,E9,B9)</f>
        <v>2</v>
      </c>
      <c r="L9" s="740">
        <f t="shared" si="1"/>
        <v>9</v>
      </c>
      <c r="M9" s="740">
        <f t="shared" si="0"/>
        <v>11</v>
      </c>
      <c r="N9" s="882" t="s">
        <v>173</v>
      </c>
    </row>
    <row r="10" spans="1:14" s="864" customFormat="1" ht="26.25" customHeight="1">
      <c r="A10" s="684" t="s">
        <v>4</v>
      </c>
      <c r="B10" s="740">
        <v>0</v>
      </c>
      <c r="C10" s="740">
        <v>0</v>
      </c>
      <c r="D10" s="740">
        <v>0</v>
      </c>
      <c r="E10" s="740">
        <v>7</v>
      </c>
      <c r="F10" s="740">
        <v>12</v>
      </c>
      <c r="G10" s="740">
        <v>19</v>
      </c>
      <c r="H10" s="740">
        <v>0</v>
      </c>
      <c r="I10" s="740">
        <v>0</v>
      </c>
      <c r="J10" s="740">
        <v>0</v>
      </c>
      <c r="K10" s="740">
        <f t="shared" si="1"/>
        <v>7</v>
      </c>
      <c r="L10" s="740">
        <f t="shared" si="1"/>
        <v>12</v>
      </c>
      <c r="M10" s="740">
        <f t="shared" si="0"/>
        <v>19</v>
      </c>
      <c r="N10" s="882" t="s">
        <v>957</v>
      </c>
    </row>
    <row r="11" spans="1:14" ht="26.25" customHeight="1">
      <c r="A11" s="784" t="s">
        <v>277</v>
      </c>
      <c r="B11" s="685">
        <v>0</v>
      </c>
      <c r="C11" s="685">
        <v>0</v>
      </c>
      <c r="D11" s="685">
        <v>0</v>
      </c>
      <c r="E11" s="685">
        <v>5</v>
      </c>
      <c r="F11" s="685">
        <v>11</v>
      </c>
      <c r="G11" s="740">
        <v>16</v>
      </c>
      <c r="H11" s="740">
        <v>0</v>
      </c>
      <c r="I11" s="685">
        <v>0</v>
      </c>
      <c r="J11" s="685">
        <v>0</v>
      </c>
      <c r="K11" s="685">
        <f t="shared" si="1"/>
        <v>5</v>
      </c>
      <c r="L11" s="685">
        <f t="shared" si="1"/>
        <v>11</v>
      </c>
      <c r="M11" s="685">
        <f t="shared" si="0"/>
        <v>16</v>
      </c>
      <c r="N11" s="924" t="s">
        <v>1039</v>
      </c>
    </row>
    <row r="12" spans="1:14" ht="26.25" customHeight="1" thickBot="1">
      <c r="A12" s="925" t="s">
        <v>28</v>
      </c>
      <c r="B12" s="926">
        <v>0</v>
      </c>
      <c r="C12" s="926">
        <v>0</v>
      </c>
      <c r="D12" s="926">
        <v>0</v>
      </c>
      <c r="E12" s="926">
        <v>5</v>
      </c>
      <c r="F12" s="926">
        <v>3</v>
      </c>
      <c r="G12" s="927">
        <v>8</v>
      </c>
      <c r="H12" s="927">
        <v>0</v>
      </c>
      <c r="I12" s="926">
        <v>0</v>
      </c>
      <c r="J12" s="926">
        <v>0</v>
      </c>
      <c r="K12" s="926">
        <f t="shared" si="1"/>
        <v>5</v>
      </c>
      <c r="L12" s="926">
        <f t="shared" si="1"/>
        <v>3</v>
      </c>
      <c r="M12" s="926">
        <f t="shared" si="0"/>
        <v>8</v>
      </c>
      <c r="N12" s="928" t="s">
        <v>157</v>
      </c>
    </row>
    <row r="13" spans="1:14" ht="26.25" customHeight="1" thickBot="1">
      <c r="A13" s="929" t="s">
        <v>78</v>
      </c>
      <c r="B13" s="930">
        <f>SUM(B8:B12)</f>
        <v>0</v>
      </c>
      <c r="C13" s="930">
        <f t="shared" ref="C13:J13" si="2">SUM(C8:C12)</f>
        <v>0</v>
      </c>
      <c r="D13" s="930">
        <f t="shared" si="2"/>
        <v>0</v>
      </c>
      <c r="E13" s="930">
        <f t="shared" si="2"/>
        <v>18</v>
      </c>
      <c r="F13" s="930">
        <f t="shared" si="2"/>
        <v>37</v>
      </c>
      <c r="G13" s="930">
        <f t="shared" si="2"/>
        <v>55</v>
      </c>
      <c r="H13" s="930">
        <f t="shared" si="2"/>
        <v>1</v>
      </c>
      <c r="I13" s="930">
        <f t="shared" si="2"/>
        <v>0</v>
      </c>
      <c r="J13" s="930">
        <f t="shared" si="2"/>
        <v>1</v>
      </c>
      <c r="K13" s="930">
        <f t="shared" si="1"/>
        <v>19</v>
      </c>
      <c r="L13" s="930">
        <f t="shared" si="1"/>
        <v>37</v>
      </c>
      <c r="M13" s="930">
        <f t="shared" si="0"/>
        <v>56</v>
      </c>
      <c r="N13" s="931" t="s">
        <v>512</v>
      </c>
    </row>
    <row r="14" spans="1:14" ht="28.5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4"/>
  <sheetViews>
    <sheetView rightToLeft="1" view="pageBreakPreview" zoomScale="90" zoomScaleNormal="75" zoomScaleSheetLayoutView="90" workbookViewId="0">
      <selection activeCell="R9" sqref="R9"/>
    </sheetView>
  </sheetViews>
  <sheetFormatPr defaultRowHeight="12.75"/>
  <cols>
    <col min="1" max="1" width="23.28515625" style="715" customWidth="1"/>
    <col min="2" max="2" width="7.85546875" style="715" customWidth="1"/>
    <col min="3" max="3" width="7.42578125" style="715" customWidth="1"/>
    <col min="4" max="4" width="7" style="715" customWidth="1"/>
    <col min="5" max="5" width="8.5703125" style="715" customWidth="1"/>
    <col min="6" max="6" width="7.42578125" style="715" customWidth="1"/>
    <col min="7" max="7" width="7.140625" style="715" customWidth="1"/>
    <col min="8" max="12" width="8.5703125" style="715" customWidth="1"/>
    <col min="13" max="13" width="6.28515625" style="715" customWidth="1"/>
    <col min="14" max="14" width="31.42578125" style="715" customWidth="1"/>
    <col min="15" max="250" width="9.140625" style="715"/>
    <col min="251" max="251" width="15.28515625" style="715" customWidth="1"/>
    <col min="252" max="252" width="12.85546875" style="715" customWidth="1"/>
    <col min="253" max="253" width="10.7109375" style="715" customWidth="1"/>
    <col min="254" max="254" width="10.28515625" style="715" customWidth="1"/>
    <col min="255" max="255" width="9.140625" style="715" customWidth="1"/>
    <col min="256" max="258" width="10.28515625" style="715" customWidth="1"/>
    <col min="259" max="259" width="9.28515625" style="715" customWidth="1"/>
    <col min="260" max="265" width="10.28515625" style="715" customWidth="1"/>
    <col min="266" max="506" width="9.140625" style="715"/>
    <col min="507" max="507" width="15.28515625" style="715" customWidth="1"/>
    <col min="508" max="508" width="12.85546875" style="715" customWidth="1"/>
    <col min="509" max="509" width="10.7109375" style="715" customWidth="1"/>
    <col min="510" max="510" width="10.28515625" style="715" customWidth="1"/>
    <col min="511" max="511" width="9.140625" style="715" customWidth="1"/>
    <col min="512" max="514" width="10.28515625" style="715" customWidth="1"/>
    <col min="515" max="515" width="9.28515625" style="715" customWidth="1"/>
    <col min="516" max="521" width="10.28515625" style="715" customWidth="1"/>
    <col min="522" max="762" width="9.140625" style="715"/>
    <col min="763" max="763" width="15.28515625" style="715" customWidth="1"/>
    <col min="764" max="764" width="12.85546875" style="715" customWidth="1"/>
    <col min="765" max="765" width="10.7109375" style="715" customWidth="1"/>
    <col min="766" max="766" width="10.28515625" style="715" customWidth="1"/>
    <col min="767" max="767" width="9.140625" style="715" customWidth="1"/>
    <col min="768" max="770" width="10.28515625" style="715" customWidth="1"/>
    <col min="771" max="771" width="9.28515625" style="715" customWidth="1"/>
    <col min="772" max="777" width="10.28515625" style="715" customWidth="1"/>
    <col min="778" max="1018" width="9.140625" style="715"/>
    <col min="1019" max="1019" width="15.28515625" style="715" customWidth="1"/>
    <col min="1020" max="1020" width="12.85546875" style="715" customWidth="1"/>
    <col min="1021" max="1021" width="10.7109375" style="715" customWidth="1"/>
    <col min="1022" max="1022" width="10.28515625" style="715" customWidth="1"/>
    <col min="1023" max="1023" width="9.140625" style="715" customWidth="1"/>
    <col min="1024" max="1026" width="10.28515625" style="715" customWidth="1"/>
    <col min="1027" max="1027" width="9.28515625" style="715" customWidth="1"/>
    <col min="1028" max="1033" width="10.28515625" style="715" customWidth="1"/>
    <col min="1034" max="1274" width="9.140625" style="715"/>
    <col min="1275" max="1275" width="15.28515625" style="715" customWidth="1"/>
    <col min="1276" max="1276" width="12.85546875" style="715" customWidth="1"/>
    <col min="1277" max="1277" width="10.7109375" style="715" customWidth="1"/>
    <col min="1278" max="1278" width="10.28515625" style="715" customWidth="1"/>
    <col min="1279" max="1279" width="9.140625" style="715" customWidth="1"/>
    <col min="1280" max="1282" width="10.28515625" style="715" customWidth="1"/>
    <col min="1283" max="1283" width="9.28515625" style="715" customWidth="1"/>
    <col min="1284" max="1289" width="10.28515625" style="715" customWidth="1"/>
    <col min="1290" max="1530" width="9.140625" style="715"/>
    <col min="1531" max="1531" width="15.28515625" style="715" customWidth="1"/>
    <col min="1532" max="1532" width="12.85546875" style="715" customWidth="1"/>
    <col min="1533" max="1533" width="10.7109375" style="715" customWidth="1"/>
    <col min="1534" max="1534" width="10.28515625" style="715" customWidth="1"/>
    <col min="1535" max="1535" width="9.140625" style="715" customWidth="1"/>
    <col min="1536" max="1538" width="10.28515625" style="715" customWidth="1"/>
    <col min="1539" max="1539" width="9.28515625" style="715" customWidth="1"/>
    <col min="1540" max="1545" width="10.28515625" style="715" customWidth="1"/>
    <col min="1546" max="1786" width="9.140625" style="715"/>
    <col min="1787" max="1787" width="15.28515625" style="715" customWidth="1"/>
    <col min="1788" max="1788" width="12.85546875" style="715" customWidth="1"/>
    <col min="1789" max="1789" width="10.7109375" style="715" customWidth="1"/>
    <col min="1790" max="1790" width="10.28515625" style="715" customWidth="1"/>
    <col min="1791" max="1791" width="9.140625" style="715" customWidth="1"/>
    <col min="1792" max="1794" width="10.28515625" style="715" customWidth="1"/>
    <col min="1795" max="1795" width="9.28515625" style="715" customWidth="1"/>
    <col min="1796" max="1801" width="10.28515625" style="715" customWidth="1"/>
    <col min="1802" max="2042" width="9.140625" style="715"/>
    <col min="2043" max="2043" width="15.28515625" style="715" customWidth="1"/>
    <col min="2044" max="2044" width="12.85546875" style="715" customWidth="1"/>
    <col min="2045" max="2045" width="10.7109375" style="715" customWidth="1"/>
    <col min="2046" max="2046" width="10.28515625" style="715" customWidth="1"/>
    <col min="2047" max="2047" width="9.140625" style="715" customWidth="1"/>
    <col min="2048" max="2050" width="10.28515625" style="715" customWidth="1"/>
    <col min="2051" max="2051" width="9.28515625" style="715" customWidth="1"/>
    <col min="2052" max="2057" width="10.28515625" style="715" customWidth="1"/>
    <col min="2058" max="2298" width="9.140625" style="715"/>
    <col min="2299" max="2299" width="15.28515625" style="715" customWidth="1"/>
    <col min="2300" max="2300" width="12.85546875" style="715" customWidth="1"/>
    <col min="2301" max="2301" width="10.7109375" style="715" customWidth="1"/>
    <col min="2302" max="2302" width="10.28515625" style="715" customWidth="1"/>
    <col min="2303" max="2303" width="9.140625" style="715" customWidth="1"/>
    <col min="2304" max="2306" width="10.28515625" style="715" customWidth="1"/>
    <col min="2307" max="2307" width="9.28515625" style="715" customWidth="1"/>
    <col min="2308" max="2313" width="10.28515625" style="715" customWidth="1"/>
    <col min="2314" max="2554" width="9.140625" style="715"/>
    <col min="2555" max="2555" width="15.28515625" style="715" customWidth="1"/>
    <col min="2556" max="2556" width="12.85546875" style="715" customWidth="1"/>
    <col min="2557" max="2557" width="10.7109375" style="715" customWidth="1"/>
    <col min="2558" max="2558" width="10.28515625" style="715" customWidth="1"/>
    <col min="2559" max="2559" width="9.140625" style="715" customWidth="1"/>
    <col min="2560" max="2562" width="10.28515625" style="715" customWidth="1"/>
    <col min="2563" max="2563" width="9.28515625" style="715" customWidth="1"/>
    <col min="2564" max="2569" width="10.28515625" style="715" customWidth="1"/>
    <col min="2570" max="2810" width="9.140625" style="715"/>
    <col min="2811" max="2811" width="15.28515625" style="715" customWidth="1"/>
    <col min="2812" max="2812" width="12.85546875" style="715" customWidth="1"/>
    <col min="2813" max="2813" width="10.7109375" style="715" customWidth="1"/>
    <col min="2814" max="2814" width="10.28515625" style="715" customWidth="1"/>
    <col min="2815" max="2815" width="9.140625" style="715" customWidth="1"/>
    <col min="2816" max="2818" width="10.28515625" style="715" customWidth="1"/>
    <col min="2819" max="2819" width="9.28515625" style="715" customWidth="1"/>
    <col min="2820" max="2825" width="10.28515625" style="715" customWidth="1"/>
    <col min="2826" max="3066" width="9.140625" style="715"/>
    <col min="3067" max="3067" width="15.28515625" style="715" customWidth="1"/>
    <col min="3068" max="3068" width="12.85546875" style="715" customWidth="1"/>
    <col min="3069" max="3069" width="10.7109375" style="715" customWidth="1"/>
    <col min="3070" max="3070" width="10.28515625" style="715" customWidth="1"/>
    <col min="3071" max="3071" width="9.140625" style="715" customWidth="1"/>
    <col min="3072" max="3074" width="10.28515625" style="715" customWidth="1"/>
    <col min="3075" max="3075" width="9.28515625" style="715" customWidth="1"/>
    <col min="3076" max="3081" width="10.28515625" style="715" customWidth="1"/>
    <col min="3082" max="3322" width="9.140625" style="715"/>
    <col min="3323" max="3323" width="15.28515625" style="715" customWidth="1"/>
    <col min="3324" max="3324" width="12.85546875" style="715" customWidth="1"/>
    <col min="3325" max="3325" width="10.7109375" style="715" customWidth="1"/>
    <col min="3326" max="3326" width="10.28515625" style="715" customWidth="1"/>
    <col min="3327" max="3327" width="9.140625" style="715" customWidth="1"/>
    <col min="3328" max="3330" width="10.28515625" style="715" customWidth="1"/>
    <col min="3331" max="3331" width="9.28515625" style="715" customWidth="1"/>
    <col min="3332" max="3337" width="10.28515625" style="715" customWidth="1"/>
    <col min="3338" max="3578" width="9.140625" style="715"/>
    <col min="3579" max="3579" width="15.28515625" style="715" customWidth="1"/>
    <col min="3580" max="3580" width="12.85546875" style="715" customWidth="1"/>
    <col min="3581" max="3581" width="10.7109375" style="715" customWidth="1"/>
    <col min="3582" max="3582" width="10.28515625" style="715" customWidth="1"/>
    <col min="3583" max="3583" width="9.140625" style="715" customWidth="1"/>
    <col min="3584" max="3586" width="10.28515625" style="715" customWidth="1"/>
    <col min="3587" max="3587" width="9.28515625" style="715" customWidth="1"/>
    <col min="3588" max="3593" width="10.28515625" style="715" customWidth="1"/>
    <col min="3594" max="3834" width="9.140625" style="715"/>
    <col min="3835" max="3835" width="15.28515625" style="715" customWidth="1"/>
    <col min="3836" max="3836" width="12.85546875" style="715" customWidth="1"/>
    <col min="3837" max="3837" width="10.7109375" style="715" customWidth="1"/>
    <col min="3838" max="3838" width="10.28515625" style="715" customWidth="1"/>
    <col min="3839" max="3839" width="9.140625" style="715" customWidth="1"/>
    <col min="3840" max="3842" width="10.28515625" style="715" customWidth="1"/>
    <col min="3843" max="3843" width="9.28515625" style="715" customWidth="1"/>
    <col min="3844" max="3849" width="10.28515625" style="715" customWidth="1"/>
    <col min="3850" max="4090" width="9.140625" style="715"/>
    <col min="4091" max="4091" width="15.28515625" style="715" customWidth="1"/>
    <col min="4092" max="4092" width="12.85546875" style="715" customWidth="1"/>
    <col min="4093" max="4093" width="10.7109375" style="715" customWidth="1"/>
    <col min="4094" max="4094" width="10.28515625" style="715" customWidth="1"/>
    <col min="4095" max="4095" width="9.140625" style="715" customWidth="1"/>
    <col min="4096" max="4098" width="10.28515625" style="715" customWidth="1"/>
    <col min="4099" max="4099" width="9.28515625" style="715" customWidth="1"/>
    <col min="4100" max="4105" width="10.28515625" style="715" customWidth="1"/>
    <col min="4106" max="4346" width="9.140625" style="715"/>
    <col min="4347" max="4347" width="15.28515625" style="715" customWidth="1"/>
    <col min="4348" max="4348" width="12.85546875" style="715" customWidth="1"/>
    <col min="4349" max="4349" width="10.7109375" style="715" customWidth="1"/>
    <col min="4350" max="4350" width="10.28515625" style="715" customWidth="1"/>
    <col min="4351" max="4351" width="9.140625" style="715" customWidth="1"/>
    <col min="4352" max="4354" width="10.28515625" style="715" customWidth="1"/>
    <col min="4355" max="4355" width="9.28515625" style="715" customWidth="1"/>
    <col min="4356" max="4361" width="10.28515625" style="715" customWidth="1"/>
    <col min="4362" max="4602" width="9.140625" style="715"/>
    <col min="4603" max="4603" width="15.28515625" style="715" customWidth="1"/>
    <col min="4604" max="4604" width="12.85546875" style="715" customWidth="1"/>
    <col min="4605" max="4605" width="10.7109375" style="715" customWidth="1"/>
    <col min="4606" max="4606" width="10.28515625" style="715" customWidth="1"/>
    <col min="4607" max="4607" width="9.140625" style="715" customWidth="1"/>
    <col min="4608" max="4610" width="10.28515625" style="715" customWidth="1"/>
    <col min="4611" max="4611" width="9.28515625" style="715" customWidth="1"/>
    <col min="4612" max="4617" width="10.28515625" style="715" customWidth="1"/>
    <col min="4618" max="4858" width="9.140625" style="715"/>
    <col min="4859" max="4859" width="15.28515625" style="715" customWidth="1"/>
    <col min="4860" max="4860" width="12.85546875" style="715" customWidth="1"/>
    <col min="4861" max="4861" width="10.7109375" style="715" customWidth="1"/>
    <col min="4862" max="4862" width="10.28515625" style="715" customWidth="1"/>
    <col min="4863" max="4863" width="9.140625" style="715" customWidth="1"/>
    <col min="4864" max="4866" width="10.28515625" style="715" customWidth="1"/>
    <col min="4867" max="4867" width="9.28515625" style="715" customWidth="1"/>
    <col min="4868" max="4873" width="10.28515625" style="715" customWidth="1"/>
    <col min="4874" max="5114" width="9.140625" style="715"/>
    <col min="5115" max="5115" width="15.28515625" style="715" customWidth="1"/>
    <col min="5116" max="5116" width="12.85546875" style="715" customWidth="1"/>
    <col min="5117" max="5117" width="10.7109375" style="715" customWidth="1"/>
    <col min="5118" max="5118" width="10.28515625" style="715" customWidth="1"/>
    <col min="5119" max="5119" width="9.140625" style="715" customWidth="1"/>
    <col min="5120" max="5122" width="10.28515625" style="715" customWidth="1"/>
    <col min="5123" max="5123" width="9.28515625" style="715" customWidth="1"/>
    <col min="5124" max="5129" width="10.28515625" style="715" customWidth="1"/>
    <col min="5130" max="5370" width="9.140625" style="715"/>
    <col min="5371" max="5371" width="15.28515625" style="715" customWidth="1"/>
    <col min="5372" max="5372" width="12.85546875" style="715" customWidth="1"/>
    <col min="5373" max="5373" width="10.7109375" style="715" customWidth="1"/>
    <col min="5374" max="5374" width="10.28515625" style="715" customWidth="1"/>
    <col min="5375" max="5375" width="9.140625" style="715" customWidth="1"/>
    <col min="5376" max="5378" width="10.28515625" style="715" customWidth="1"/>
    <col min="5379" max="5379" width="9.28515625" style="715" customWidth="1"/>
    <col min="5380" max="5385" width="10.28515625" style="715" customWidth="1"/>
    <col min="5386" max="5626" width="9.140625" style="715"/>
    <col min="5627" max="5627" width="15.28515625" style="715" customWidth="1"/>
    <col min="5628" max="5628" width="12.85546875" style="715" customWidth="1"/>
    <col min="5629" max="5629" width="10.7109375" style="715" customWidth="1"/>
    <col min="5630" max="5630" width="10.28515625" style="715" customWidth="1"/>
    <col min="5631" max="5631" width="9.140625" style="715" customWidth="1"/>
    <col min="5632" max="5634" width="10.28515625" style="715" customWidth="1"/>
    <col min="5635" max="5635" width="9.28515625" style="715" customWidth="1"/>
    <col min="5636" max="5641" width="10.28515625" style="715" customWidth="1"/>
    <col min="5642" max="5882" width="9.140625" style="715"/>
    <col min="5883" max="5883" width="15.28515625" style="715" customWidth="1"/>
    <col min="5884" max="5884" width="12.85546875" style="715" customWidth="1"/>
    <col min="5885" max="5885" width="10.7109375" style="715" customWidth="1"/>
    <col min="5886" max="5886" width="10.28515625" style="715" customWidth="1"/>
    <col min="5887" max="5887" width="9.140625" style="715" customWidth="1"/>
    <col min="5888" max="5890" width="10.28515625" style="715" customWidth="1"/>
    <col min="5891" max="5891" width="9.28515625" style="715" customWidth="1"/>
    <col min="5892" max="5897" width="10.28515625" style="715" customWidth="1"/>
    <col min="5898" max="6138" width="9.140625" style="715"/>
    <col min="6139" max="6139" width="15.28515625" style="715" customWidth="1"/>
    <col min="6140" max="6140" width="12.85546875" style="715" customWidth="1"/>
    <col min="6141" max="6141" width="10.7109375" style="715" customWidth="1"/>
    <col min="6142" max="6142" width="10.28515625" style="715" customWidth="1"/>
    <col min="6143" max="6143" width="9.140625" style="715" customWidth="1"/>
    <col min="6144" max="6146" width="10.28515625" style="715" customWidth="1"/>
    <col min="6147" max="6147" width="9.28515625" style="715" customWidth="1"/>
    <col min="6148" max="6153" width="10.28515625" style="715" customWidth="1"/>
    <col min="6154" max="6394" width="9.140625" style="715"/>
    <col min="6395" max="6395" width="15.28515625" style="715" customWidth="1"/>
    <col min="6396" max="6396" width="12.85546875" style="715" customWidth="1"/>
    <col min="6397" max="6397" width="10.7109375" style="715" customWidth="1"/>
    <col min="6398" max="6398" width="10.28515625" style="715" customWidth="1"/>
    <col min="6399" max="6399" width="9.140625" style="715" customWidth="1"/>
    <col min="6400" max="6402" width="10.28515625" style="715" customWidth="1"/>
    <col min="6403" max="6403" width="9.28515625" style="715" customWidth="1"/>
    <col min="6404" max="6409" width="10.28515625" style="715" customWidth="1"/>
    <col min="6410" max="6650" width="9.140625" style="715"/>
    <col min="6651" max="6651" width="15.28515625" style="715" customWidth="1"/>
    <col min="6652" max="6652" width="12.85546875" style="715" customWidth="1"/>
    <col min="6653" max="6653" width="10.7109375" style="715" customWidth="1"/>
    <col min="6654" max="6654" width="10.28515625" style="715" customWidth="1"/>
    <col min="6655" max="6655" width="9.140625" style="715" customWidth="1"/>
    <col min="6656" max="6658" width="10.28515625" style="715" customWidth="1"/>
    <col min="6659" max="6659" width="9.28515625" style="715" customWidth="1"/>
    <col min="6660" max="6665" width="10.28515625" style="715" customWidth="1"/>
    <col min="6666" max="6906" width="9.140625" style="715"/>
    <col min="6907" max="6907" width="15.28515625" style="715" customWidth="1"/>
    <col min="6908" max="6908" width="12.85546875" style="715" customWidth="1"/>
    <col min="6909" max="6909" width="10.7109375" style="715" customWidth="1"/>
    <col min="6910" max="6910" width="10.28515625" style="715" customWidth="1"/>
    <col min="6911" max="6911" width="9.140625" style="715" customWidth="1"/>
    <col min="6912" max="6914" width="10.28515625" style="715" customWidth="1"/>
    <col min="6915" max="6915" width="9.28515625" style="715" customWidth="1"/>
    <col min="6916" max="6921" width="10.28515625" style="715" customWidth="1"/>
    <col min="6922" max="7162" width="9.140625" style="715"/>
    <col min="7163" max="7163" width="15.28515625" style="715" customWidth="1"/>
    <col min="7164" max="7164" width="12.85546875" style="715" customWidth="1"/>
    <col min="7165" max="7165" width="10.7109375" style="715" customWidth="1"/>
    <col min="7166" max="7166" width="10.28515625" style="715" customWidth="1"/>
    <col min="7167" max="7167" width="9.140625" style="715" customWidth="1"/>
    <col min="7168" max="7170" width="10.28515625" style="715" customWidth="1"/>
    <col min="7171" max="7171" width="9.28515625" style="715" customWidth="1"/>
    <col min="7172" max="7177" width="10.28515625" style="715" customWidth="1"/>
    <col min="7178" max="7418" width="9.140625" style="715"/>
    <col min="7419" max="7419" width="15.28515625" style="715" customWidth="1"/>
    <col min="7420" max="7420" width="12.85546875" style="715" customWidth="1"/>
    <col min="7421" max="7421" width="10.7109375" style="715" customWidth="1"/>
    <col min="7422" max="7422" width="10.28515625" style="715" customWidth="1"/>
    <col min="7423" max="7423" width="9.140625" style="715" customWidth="1"/>
    <col min="7424" max="7426" width="10.28515625" style="715" customWidth="1"/>
    <col min="7427" max="7427" width="9.28515625" style="715" customWidth="1"/>
    <col min="7428" max="7433" width="10.28515625" style="715" customWidth="1"/>
    <col min="7434" max="7674" width="9.140625" style="715"/>
    <col min="7675" max="7675" width="15.28515625" style="715" customWidth="1"/>
    <col min="7676" max="7676" width="12.85546875" style="715" customWidth="1"/>
    <col min="7677" max="7677" width="10.7109375" style="715" customWidth="1"/>
    <col min="7678" max="7678" width="10.28515625" style="715" customWidth="1"/>
    <col min="7679" max="7679" width="9.140625" style="715" customWidth="1"/>
    <col min="7680" max="7682" width="10.28515625" style="715" customWidth="1"/>
    <col min="7683" max="7683" width="9.28515625" style="715" customWidth="1"/>
    <col min="7684" max="7689" width="10.28515625" style="715" customWidth="1"/>
    <col min="7690" max="7930" width="9.140625" style="715"/>
    <col min="7931" max="7931" width="15.28515625" style="715" customWidth="1"/>
    <col min="7932" max="7932" width="12.85546875" style="715" customWidth="1"/>
    <col min="7933" max="7933" width="10.7109375" style="715" customWidth="1"/>
    <col min="7934" max="7934" width="10.28515625" style="715" customWidth="1"/>
    <col min="7935" max="7935" width="9.140625" style="715" customWidth="1"/>
    <col min="7936" max="7938" width="10.28515625" style="715" customWidth="1"/>
    <col min="7939" max="7939" width="9.28515625" style="715" customWidth="1"/>
    <col min="7940" max="7945" width="10.28515625" style="715" customWidth="1"/>
    <col min="7946" max="8186" width="9.140625" style="715"/>
    <col min="8187" max="8187" width="15.28515625" style="715" customWidth="1"/>
    <col min="8188" max="8188" width="12.85546875" style="715" customWidth="1"/>
    <col min="8189" max="8189" width="10.7109375" style="715" customWidth="1"/>
    <col min="8190" max="8190" width="10.28515625" style="715" customWidth="1"/>
    <col min="8191" max="8191" width="9.140625" style="715" customWidth="1"/>
    <col min="8192" max="8194" width="10.28515625" style="715" customWidth="1"/>
    <col min="8195" max="8195" width="9.28515625" style="715" customWidth="1"/>
    <col min="8196" max="8201" width="10.28515625" style="715" customWidth="1"/>
    <col min="8202" max="8442" width="9.140625" style="715"/>
    <col min="8443" max="8443" width="15.28515625" style="715" customWidth="1"/>
    <col min="8444" max="8444" width="12.85546875" style="715" customWidth="1"/>
    <col min="8445" max="8445" width="10.7109375" style="715" customWidth="1"/>
    <col min="8446" max="8446" width="10.28515625" style="715" customWidth="1"/>
    <col min="8447" max="8447" width="9.140625" style="715" customWidth="1"/>
    <col min="8448" max="8450" width="10.28515625" style="715" customWidth="1"/>
    <col min="8451" max="8451" width="9.28515625" style="715" customWidth="1"/>
    <col min="8452" max="8457" width="10.28515625" style="715" customWidth="1"/>
    <col min="8458" max="8698" width="9.140625" style="715"/>
    <col min="8699" max="8699" width="15.28515625" style="715" customWidth="1"/>
    <col min="8700" max="8700" width="12.85546875" style="715" customWidth="1"/>
    <col min="8701" max="8701" width="10.7109375" style="715" customWidth="1"/>
    <col min="8702" max="8702" width="10.28515625" style="715" customWidth="1"/>
    <col min="8703" max="8703" width="9.140625" style="715" customWidth="1"/>
    <col min="8704" max="8706" width="10.28515625" style="715" customWidth="1"/>
    <col min="8707" max="8707" width="9.28515625" style="715" customWidth="1"/>
    <col min="8708" max="8713" width="10.28515625" style="715" customWidth="1"/>
    <col min="8714" max="8954" width="9.140625" style="715"/>
    <col min="8955" max="8955" width="15.28515625" style="715" customWidth="1"/>
    <col min="8956" max="8956" width="12.85546875" style="715" customWidth="1"/>
    <col min="8957" max="8957" width="10.7109375" style="715" customWidth="1"/>
    <col min="8958" max="8958" width="10.28515625" style="715" customWidth="1"/>
    <col min="8959" max="8959" width="9.140625" style="715" customWidth="1"/>
    <col min="8960" max="8962" width="10.28515625" style="715" customWidth="1"/>
    <col min="8963" max="8963" width="9.28515625" style="715" customWidth="1"/>
    <col min="8964" max="8969" width="10.28515625" style="715" customWidth="1"/>
    <col min="8970" max="9210" width="9.140625" style="715"/>
    <col min="9211" max="9211" width="15.28515625" style="715" customWidth="1"/>
    <col min="9212" max="9212" width="12.85546875" style="715" customWidth="1"/>
    <col min="9213" max="9213" width="10.7109375" style="715" customWidth="1"/>
    <col min="9214" max="9214" width="10.28515625" style="715" customWidth="1"/>
    <col min="9215" max="9215" width="9.140625" style="715" customWidth="1"/>
    <col min="9216" max="9218" width="10.28515625" style="715" customWidth="1"/>
    <col min="9219" max="9219" width="9.28515625" style="715" customWidth="1"/>
    <col min="9220" max="9225" width="10.28515625" style="715" customWidth="1"/>
    <col min="9226" max="9466" width="9.140625" style="715"/>
    <col min="9467" max="9467" width="15.28515625" style="715" customWidth="1"/>
    <col min="9468" max="9468" width="12.85546875" style="715" customWidth="1"/>
    <col min="9469" max="9469" width="10.7109375" style="715" customWidth="1"/>
    <col min="9470" max="9470" width="10.28515625" style="715" customWidth="1"/>
    <col min="9471" max="9471" width="9.140625" style="715" customWidth="1"/>
    <col min="9472" max="9474" width="10.28515625" style="715" customWidth="1"/>
    <col min="9475" max="9475" width="9.28515625" style="715" customWidth="1"/>
    <col min="9476" max="9481" width="10.28515625" style="715" customWidth="1"/>
    <col min="9482" max="9722" width="9.140625" style="715"/>
    <col min="9723" max="9723" width="15.28515625" style="715" customWidth="1"/>
    <col min="9724" max="9724" width="12.85546875" style="715" customWidth="1"/>
    <col min="9725" max="9725" width="10.7109375" style="715" customWidth="1"/>
    <col min="9726" max="9726" width="10.28515625" style="715" customWidth="1"/>
    <col min="9727" max="9727" width="9.140625" style="715" customWidth="1"/>
    <col min="9728" max="9730" width="10.28515625" style="715" customWidth="1"/>
    <col min="9731" max="9731" width="9.28515625" style="715" customWidth="1"/>
    <col min="9732" max="9737" width="10.28515625" style="715" customWidth="1"/>
    <col min="9738" max="9978" width="9.140625" style="715"/>
    <col min="9979" max="9979" width="15.28515625" style="715" customWidth="1"/>
    <col min="9980" max="9980" width="12.85546875" style="715" customWidth="1"/>
    <col min="9981" max="9981" width="10.7109375" style="715" customWidth="1"/>
    <col min="9982" max="9982" width="10.28515625" style="715" customWidth="1"/>
    <col min="9983" max="9983" width="9.140625" style="715" customWidth="1"/>
    <col min="9984" max="9986" width="10.28515625" style="715" customWidth="1"/>
    <col min="9987" max="9987" width="9.28515625" style="715" customWidth="1"/>
    <col min="9988" max="9993" width="10.28515625" style="715" customWidth="1"/>
    <col min="9994" max="10234" width="9.140625" style="715"/>
    <col min="10235" max="10235" width="15.28515625" style="715" customWidth="1"/>
    <col min="10236" max="10236" width="12.85546875" style="715" customWidth="1"/>
    <col min="10237" max="10237" width="10.7109375" style="715" customWidth="1"/>
    <col min="10238" max="10238" width="10.28515625" style="715" customWidth="1"/>
    <col min="10239" max="10239" width="9.140625" style="715" customWidth="1"/>
    <col min="10240" max="10242" width="10.28515625" style="715" customWidth="1"/>
    <col min="10243" max="10243" width="9.28515625" style="715" customWidth="1"/>
    <col min="10244" max="10249" width="10.28515625" style="715" customWidth="1"/>
    <col min="10250" max="10490" width="9.140625" style="715"/>
    <col min="10491" max="10491" width="15.28515625" style="715" customWidth="1"/>
    <col min="10492" max="10492" width="12.85546875" style="715" customWidth="1"/>
    <col min="10493" max="10493" width="10.7109375" style="715" customWidth="1"/>
    <col min="10494" max="10494" width="10.28515625" style="715" customWidth="1"/>
    <col min="10495" max="10495" width="9.140625" style="715" customWidth="1"/>
    <col min="10496" max="10498" width="10.28515625" style="715" customWidth="1"/>
    <col min="10499" max="10499" width="9.28515625" style="715" customWidth="1"/>
    <col min="10500" max="10505" width="10.28515625" style="715" customWidth="1"/>
    <col min="10506" max="10746" width="9.140625" style="715"/>
    <col min="10747" max="10747" width="15.28515625" style="715" customWidth="1"/>
    <col min="10748" max="10748" width="12.85546875" style="715" customWidth="1"/>
    <col min="10749" max="10749" width="10.7109375" style="715" customWidth="1"/>
    <col min="10750" max="10750" width="10.28515625" style="715" customWidth="1"/>
    <col min="10751" max="10751" width="9.140625" style="715" customWidth="1"/>
    <col min="10752" max="10754" width="10.28515625" style="715" customWidth="1"/>
    <col min="10755" max="10755" width="9.28515625" style="715" customWidth="1"/>
    <col min="10756" max="10761" width="10.28515625" style="715" customWidth="1"/>
    <col min="10762" max="11002" width="9.140625" style="715"/>
    <col min="11003" max="11003" width="15.28515625" style="715" customWidth="1"/>
    <col min="11004" max="11004" width="12.85546875" style="715" customWidth="1"/>
    <col min="11005" max="11005" width="10.7109375" style="715" customWidth="1"/>
    <col min="11006" max="11006" width="10.28515625" style="715" customWidth="1"/>
    <col min="11007" max="11007" width="9.140625" style="715" customWidth="1"/>
    <col min="11008" max="11010" width="10.28515625" style="715" customWidth="1"/>
    <col min="11011" max="11011" width="9.28515625" style="715" customWidth="1"/>
    <col min="11012" max="11017" width="10.28515625" style="715" customWidth="1"/>
    <col min="11018" max="11258" width="9.140625" style="715"/>
    <col min="11259" max="11259" width="15.28515625" style="715" customWidth="1"/>
    <col min="11260" max="11260" width="12.85546875" style="715" customWidth="1"/>
    <col min="11261" max="11261" width="10.7109375" style="715" customWidth="1"/>
    <col min="11262" max="11262" width="10.28515625" style="715" customWidth="1"/>
    <col min="11263" max="11263" width="9.140625" style="715" customWidth="1"/>
    <col min="11264" max="11266" width="10.28515625" style="715" customWidth="1"/>
    <col min="11267" max="11267" width="9.28515625" style="715" customWidth="1"/>
    <col min="11268" max="11273" width="10.28515625" style="715" customWidth="1"/>
    <col min="11274" max="11514" width="9.140625" style="715"/>
    <col min="11515" max="11515" width="15.28515625" style="715" customWidth="1"/>
    <col min="11516" max="11516" width="12.85546875" style="715" customWidth="1"/>
    <col min="11517" max="11517" width="10.7109375" style="715" customWidth="1"/>
    <col min="11518" max="11518" width="10.28515625" style="715" customWidth="1"/>
    <col min="11519" max="11519" width="9.140625" style="715" customWidth="1"/>
    <col min="11520" max="11522" width="10.28515625" style="715" customWidth="1"/>
    <col min="11523" max="11523" width="9.28515625" style="715" customWidth="1"/>
    <col min="11524" max="11529" width="10.28515625" style="715" customWidth="1"/>
    <col min="11530" max="11770" width="9.140625" style="715"/>
    <col min="11771" max="11771" width="15.28515625" style="715" customWidth="1"/>
    <col min="11772" max="11772" width="12.85546875" style="715" customWidth="1"/>
    <col min="11773" max="11773" width="10.7109375" style="715" customWidth="1"/>
    <col min="11774" max="11774" width="10.28515625" style="715" customWidth="1"/>
    <col min="11775" max="11775" width="9.140625" style="715" customWidth="1"/>
    <col min="11776" max="11778" width="10.28515625" style="715" customWidth="1"/>
    <col min="11779" max="11779" width="9.28515625" style="715" customWidth="1"/>
    <col min="11780" max="11785" width="10.28515625" style="715" customWidth="1"/>
    <col min="11786" max="12026" width="9.140625" style="715"/>
    <col min="12027" max="12027" width="15.28515625" style="715" customWidth="1"/>
    <col min="12028" max="12028" width="12.85546875" style="715" customWidth="1"/>
    <col min="12029" max="12029" width="10.7109375" style="715" customWidth="1"/>
    <col min="12030" max="12030" width="10.28515625" style="715" customWidth="1"/>
    <col min="12031" max="12031" width="9.140625" style="715" customWidth="1"/>
    <col min="12032" max="12034" width="10.28515625" style="715" customWidth="1"/>
    <col min="12035" max="12035" width="9.28515625" style="715" customWidth="1"/>
    <col min="12036" max="12041" width="10.28515625" style="715" customWidth="1"/>
    <col min="12042" max="12282" width="9.140625" style="715"/>
    <col min="12283" max="12283" width="15.28515625" style="715" customWidth="1"/>
    <col min="12284" max="12284" width="12.85546875" style="715" customWidth="1"/>
    <col min="12285" max="12285" width="10.7109375" style="715" customWidth="1"/>
    <col min="12286" max="12286" width="10.28515625" style="715" customWidth="1"/>
    <col min="12287" max="12287" width="9.140625" style="715" customWidth="1"/>
    <col min="12288" max="12290" width="10.28515625" style="715" customWidth="1"/>
    <col min="12291" max="12291" width="9.28515625" style="715" customWidth="1"/>
    <col min="12292" max="12297" width="10.28515625" style="715" customWidth="1"/>
    <col min="12298" max="12538" width="9.140625" style="715"/>
    <col min="12539" max="12539" width="15.28515625" style="715" customWidth="1"/>
    <col min="12540" max="12540" width="12.85546875" style="715" customWidth="1"/>
    <col min="12541" max="12541" width="10.7109375" style="715" customWidth="1"/>
    <col min="12542" max="12542" width="10.28515625" style="715" customWidth="1"/>
    <col min="12543" max="12543" width="9.140625" style="715" customWidth="1"/>
    <col min="12544" max="12546" width="10.28515625" style="715" customWidth="1"/>
    <col min="12547" max="12547" width="9.28515625" style="715" customWidth="1"/>
    <col min="12548" max="12553" width="10.28515625" style="715" customWidth="1"/>
    <col min="12554" max="12794" width="9.140625" style="715"/>
    <col min="12795" max="12795" width="15.28515625" style="715" customWidth="1"/>
    <col min="12796" max="12796" width="12.85546875" style="715" customWidth="1"/>
    <col min="12797" max="12797" width="10.7109375" style="715" customWidth="1"/>
    <col min="12798" max="12798" width="10.28515625" style="715" customWidth="1"/>
    <col min="12799" max="12799" width="9.140625" style="715" customWidth="1"/>
    <col min="12800" max="12802" width="10.28515625" style="715" customWidth="1"/>
    <col min="12803" max="12803" width="9.28515625" style="715" customWidth="1"/>
    <col min="12804" max="12809" width="10.28515625" style="715" customWidth="1"/>
    <col min="12810" max="13050" width="9.140625" style="715"/>
    <col min="13051" max="13051" width="15.28515625" style="715" customWidth="1"/>
    <col min="13052" max="13052" width="12.85546875" style="715" customWidth="1"/>
    <col min="13053" max="13053" width="10.7109375" style="715" customWidth="1"/>
    <col min="13054" max="13054" width="10.28515625" style="715" customWidth="1"/>
    <col min="13055" max="13055" width="9.140625" style="715" customWidth="1"/>
    <col min="13056" max="13058" width="10.28515625" style="715" customWidth="1"/>
    <col min="13059" max="13059" width="9.28515625" style="715" customWidth="1"/>
    <col min="13060" max="13065" width="10.28515625" style="715" customWidth="1"/>
    <col min="13066" max="13306" width="9.140625" style="715"/>
    <col min="13307" max="13307" width="15.28515625" style="715" customWidth="1"/>
    <col min="13308" max="13308" width="12.85546875" style="715" customWidth="1"/>
    <col min="13309" max="13309" width="10.7109375" style="715" customWidth="1"/>
    <col min="13310" max="13310" width="10.28515625" style="715" customWidth="1"/>
    <col min="13311" max="13311" width="9.140625" style="715" customWidth="1"/>
    <col min="13312" max="13314" width="10.28515625" style="715" customWidth="1"/>
    <col min="13315" max="13315" width="9.28515625" style="715" customWidth="1"/>
    <col min="13316" max="13321" width="10.28515625" style="715" customWidth="1"/>
    <col min="13322" max="13562" width="9.140625" style="715"/>
    <col min="13563" max="13563" width="15.28515625" style="715" customWidth="1"/>
    <col min="13564" max="13564" width="12.85546875" style="715" customWidth="1"/>
    <col min="13565" max="13565" width="10.7109375" style="715" customWidth="1"/>
    <col min="13566" max="13566" width="10.28515625" style="715" customWidth="1"/>
    <col min="13567" max="13567" width="9.140625" style="715" customWidth="1"/>
    <col min="13568" max="13570" width="10.28515625" style="715" customWidth="1"/>
    <col min="13571" max="13571" width="9.28515625" style="715" customWidth="1"/>
    <col min="13572" max="13577" width="10.28515625" style="715" customWidth="1"/>
    <col min="13578" max="13818" width="9.140625" style="715"/>
    <col min="13819" max="13819" width="15.28515625" style="715" customWidth="1"/>
    <col min="13820" max="13820" width="12.85546875" style="715" customWidth="1"/>
    <col min="13821" max="13821" width="10.7109375" style="715" customWidth="1"/>
    <col min="13822" max="13822" width="10.28515625" style="715" customWidth="1"/>
    <col min="13823" max="13823" width="9.140625" style="715" customWidth="1"/>
    <col min="13824" max="13826" width="10.28515625" style="715" customWidth="1"/>
    <col min="13827" max="13827" width="9.28515625" style="715" customWidth="1"/>
    <col min="13828" max="13833" width="10.28515625" style="715" customWidth="1"/>
    <col min="13834" max="14074" width="9.140625" style="715"/>
    <col min="14075" max="14075" width="15.28515625" style="715" customWidth="1"/>
    <col min="14076" max="14076" width="12.85546875" style="715" customWidth="1"/>
    <col min="14077" max="14077" width="10.7109375" style="715" customWidth="1"/>
    <col min="14078" max="14078" width="10.28515625" style="715" customWidth="1"/>
    <col min="14079" max="14079" width="9.140625" style="715" customWidth="1"/>
    <col min="14080" max="14082" width="10.28515625" style="715" customWidth="1"/>
    <col min="14083" max="14083" width="9.28515625" style="715" customWidth="1"/>
    <col min="14084" max="14089" width="10.28515625" style="715" customWidth="1"/>
    <col min="14090" max="14330" width="9.140625" style="715"/>
    <col min="14331" max="14331" width="15.28515625" style="715" customWidth="1"/>
    <col min="14332" max="14332" width="12.85546875" style="715" customWidth="1"/>
    <col min="14333" max="14333" width="10.7109375" style="715" customWidth="1"/>
    <col min="14334" max="14334" width="10.28515625" style="715" customWidth="1"/>
    <col min="14335" max="14335" width="9.140625" style="715" customWidth="1"/>
    <col min="14336" max="14338" width="10.28515625" style="715" customWidth="1"/>
    <col min="14339" max="14339" width="9.28515625" style="715" customWidth="1"/>
    <col min="14340" max="14345" width="10.28515625" style="715" customWidth="1"/>
    <col min="14346" max="14586" width="9.140625" style="715"/>
    <col min="14587" max="14587" width="15.28515625" style="715" customWidth="1"/>
    <col min="14588" max="14588" width="12.85546875" style="715" customWidth="1"/>
    <col min="14589" max="14589" width="10.7109375" style="715" customWidth="1"/>
    <col min="14590" max="14590" width="10.28515625" style="715" customWidth="1"/>
    <col min="14591" max="14591" width="9.140625" style="715" customWidth="1"/>
    <col min="14592" max="14594" width="10.28515625" style="715" customWidth="1"/>
    <col min="14595" max="14595" width="9.28515625" style="715" customWidth="1"/>
    <col min="14596" max="14601" width="10.28515625" style="715" customWidth="1"/>
    <col min="14602" max="14842" width="9.140625" style="715"/>
    <col min="14843" max="14843" width="15.28515625" style="715" customWidth="1"/>
    <col min="14844" max="14844" width="12.85546875" style="715" customWidth="1"/>
    <col min="14845" max="14845" width="10.7109375" style="715" customWidth="1"/>
    <col min="14846" max="14846" width="10.28515625" style="715" customWidth="1"/>
    <col min="14847" max="14847" width="9.140625" style="715" customWidth="1"/>
    <col min="14848" max="14850" width="10.28515625" style="715" customWidth="1"/>
    <col min="14851" max="14851" width="9.28515625" style="715" customWidth="1"/>
    <col min="14852" max="14857" width="10.28515625" style="715" customWidth="1"/>
    <col min="14858" max="15098" width="9.140625" style="715"/>
    <col min="15099" max="15099" width="15.28515625" style="715" customWidth="1"/>
    <col min="15100" max="15100" width="12.85546875" style="715" customWidth="1"/>
    <col min="15101" max="15101" width="10.7109375" style="715" customWidth="1"/>
    <col min="15102" max="15102" width="10.28515625" style="715" customWidth="1"/>
    <col min="15103" max="15103" width="9.140625" style="715" customWidth="1"/>
    <col min="15104" max="15106" width="10.28515625" style="715" customWidth="1"/>
    <col min="15107" max="15107" width="9.28515625" style="715" customWidth="1"/>
    <col min="15108" max="15113" width="10.28515625" style="715" customWidth="1"/>
    <col min="15114" max="15354" width="9.140625" style="715"/>
    <col min="15355" max="15355" width="15.28515625" style="715" customWidth="1"/>
    <col min="15356" max="15356" width="12.85546875" style="715" customWidth="1"/>
    <col min="15357" max="15357" width="10.7109375" style="715" customWidth="1"/>
    <col min="15358" max="15358" width="10.28515625" style="715" customWidth="1"/>
    <col min="15359" max="15359" width="9.140625" style="715" customWidth="1"/>
    <col min="15360" max="15362" width="10.28515625" style="715" customWidth="1"/>
    <col min="15363" max="15363" width="9.28515625" style="715" customWidth="1"/>
    <col min="15364" max="15369" width="10.28515625" style="715" customWidth="1"/>
    <col min="15370" max="15610" width="9.140625" style="715"/>
    <col min="15611" max="15611" width="15.28515625" style="715" customWidth="1"/>
    <col min="15612" max="15612" width="12.85546875" style="715" customWidth="1"/>
    <col min="15613" max="15613" width="10.7109375" style="715" customWidth="1"/>
    <col min="15614" max="15614" width="10.28515625" style="715" customWidth="1"/>
    <col min="15615" max="15615" width="9.140625" style="715" customWidth="1"/>
    <col min="15616" max="15618" width="10.28515625" style="715" customWidth="1"/>
    <col min="15619" max="15619" width="9.28515625" style="715" customWidth="1"/>
    <col min="15620" max="15625" width="10.28515625" style="715" customWidth="1"/>
    <col min="15626" max="15866" width="9.140625" style="715"/>
    <col min="15867" max="15867" width="15.28515625" style="715" customWidth="1"/>
    <col min="15868" max="15868" width="12.85546875" style="715" customWidth="1"/>
    <col min="15869" max="15869" width="10.7109375" style="715" customWidth="1"/>
    <col min="15870" max="15870" width="10.28515625" style="715" customWidth="1"/>
    <col min="15871" max="15871" width="9.140625" style="715" customWidth="1"/>
    <col min="15872" max="15874" width="10.28515625" style="715" customWidth="1"/>
    <col min="15875" max="15875" width="9.28515625" style="715" customWidth="1"/>
    <col min="15876" max="15881" width="10.28515625" style="715" customWidth="1"/>
    <col min="15882" max="16122" width="9.140625" style="715"/>
    <col min="16123" max="16123" width="15.28515625" style="715" customWidth="1"/>
    <col min="16124" max="16124" width="12.85546875" style="715" customWidth="1"/>
    <col min="16125" max="16125" width="10.7109375" style="715" customWidth="1"/>
    <col min="16126" max="16126" width="10.28515625" style="715" customWidth="1"/>
    <col min="16127" max="16127" width="9.140625" style="715" customWidth="1"/>
    <col min="16128" max="16130" width="10.28515625" style="715" customWidth="1"/>
    <col min="16131" max="16131" width="9.28515625" style="715" customWidth="1"/>
    <col min="16132" max="16137" width="10.28515625" style="715" customWidth="1"/>
    <col min="16138" max="16384" width="9.140625" style="715"/>
  </cols>
  <sheetData>
    <row r="1" spans="1:14" ht="22.5" customHeight="1">
      <c r="A1" s="1186" t="s">
        <v>1121</v>
      </c>
      <c r="B1" s="1186"/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</row>
    <row r="2" spans="1:14" ht="42.75" customHeight="1">
      <c r="A2" s="1183" t="s">
        <v>1122</v>
      </c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</row>
    <row r="3" spans="1:14" ht="22.5" customHeight="1" thickBot="1">
      <c r="A3" s="921" t="s">
        <v>1126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 t="s">
        <v>1127</v>
      </c>
    </row>
    <row r="4" spans="1:14" s="864" customFormat="1" ht="21" customHeight="1" thickTop="1">
      <c r="A4" s="1160" t="s">
        <v>14</v>
      </c>
      <c r="B4" s="1160" t="s">
        <v>994</v>
      </c>
      <c r="C4" s="1160"/>
      <c r="D4" s="1160"/>
      <c r="E4" s="1160" t="s">
        <v>995</v>
      </c>
      <c r="F4" s="1160"/>
      <c r="G4" s="1160"/>
      <c r="H4" s="1160" t="s">
        <v>996</v>
      </c>
      <c r="I4" s="1160"/>
      <c r="J4" s="1160"/>
      <c r="K4" s="1160" t="s">
        <v>234</v>
      </c>
      <c r="L4" s="1160"/>
      <c r="M4" s="1160"/>
      <c r="N4" s="1160" t="s">
        <v>304</v>
      </c>
    </row>
    <row r="5" spans="1:14" s="864" customFormat="1" ht="21" customHeight="1">
      <c r="A5" s="1157"/>
      <c r="B5" s="1157" t="s">
        <v>865</v>
      </c>
      <c r="C5" s="1157"/>
      <c r="D5" s="1157"/>
      <c r="E5" s="1157" t="s">
        <v>997</v>
      </c>
      <c r="F5" s="1157"/>
      <c r="G5" s="1157"/>
      <c r="H5" s="1157" t="s">
        <v>867</v>
      </c>
      <c r="I5" s="1157"/>
      <c r="J5" s="1157"/>
      <c r="K5" s="1157" t="s">
        <v>998</v>
      </c>
      <c r="L5" s="1157"/>
      <c r="M5" s="1157"/>
      <c r="N5" s="1157"/>
    </row>
    <row r="6" spans="1:14" s="864" customFormat="1" ht="21" customHeight="1">
      <c r="A6" s="1157"/>
      <c r="B6" s="679" t="s">
        <v>235</v>
      </c>
      <c r="C6" s="679" t="s">
        <v>236</v>
      </c>
      <c r="D6" s="679" t="s">
        <v>241</v>
      </c>
      <c r="E6" s="679" t="s">
        <v>235</v>
      </c>
      <c r="F6" s="679" t="s">
        <v>236</v>
      </c>
      <c r="G6" s="679" t="s">
        <v>241</v>
      </c>
      <c r="H6" s="679" t="s">
        <v>235</v>
      </c>
      <c r="I6" s="679" t="s">
        <v>236</v>
      </c>
      <c r="J6" s="679" t="s">
        <v>241</v>
      </c>
      <c r="K6" s="679" t="s">
        <v>235</v>
      </c>
      <c r="L6" s="679" t="s">
        <v>236</v>
      </c>
      <c r="M6" s="679" t="s">
        <v>241</v>
      </c>
      <c r="N6" s="1157"/>
    </row>
    <row r="7" spans="1:14" s="864" customFormat="1" ht="21" customHeight="1" thickBot="1">
      <c r="A7" s="1169"/>
      <c r="B7" s="735" t="s">
        <v>999</v>
      </c>
      <c r="C7" s="735" t="s">
        <v>239</v>
      </c>
      <c r="D7" s="735" t="s">
        <v>240</v>
      </c>
      <c r="E7" s="735" t="s">
        <v>999</v>
      </c>
      <c r="F7" s="735" t="s">
        <v>239</v>
      </c>
      <c r="G7" s="735" t="s">
        <v>240</v>
      </c>
      <c r="H7" s="735" t="s">
        <v>999</v>
      </c>
      <c r="I7" s="735" t="s">
        <v>239</v>
      </c>
      <c r="J7" s="735" t="s">
        <v>240</v>
      </c>
      <c r="K7" s="735" t="s">
        <v>999</v>
      </c>
      <c r="L7" s="735" t="s">
        <v>239</v>
      </c>
      <c r="M7" s="735" t="s">
        <v>240</v>
      </c>
      <c r="N7" s="1169"/>
    </row>
    <row r="8" spans="1:14" ht="28.5" customHeight="1">
      <c r="A8" s="782" t="s">
        <v>24</v>
      </c>
      <c r="B8" s="932">
        <v>0</v>
      </c>
      <c r="C8" s="682">
        <v>0</v>
      </c>
      <c r="D8" s="682">
        <v>0</v>
      </c>
      <c r="E8" s="682">
        <v>4</v>
      </c>
      <c r="F8" s="682">
        <v>1</v>
      </c>
      <c r="G8" s="682">
        <v>5</v>
      </c>
      <c r="H8" s="682">
        <v>0</v>
      </c>
      <c r="I8" s="682">
        <v>0</v>
      </c>
      <c r="J8" s="682">
        <v>0</v>
      </c>
      <c r="K8" s="682">
        <f>SUM(B8,E8,H8)</f>
        <v>4</v>
      </c>
      <c r="L8" s="682">
        <f t="shared" ref="L8:M12" si="0">SUM(C8,F8,I8)</f>
        <v>1</v>
      </c>
      <c r="M8" s="682">
        <f t="shared" si="0"/>
        <v>5</v>
      </c>
      <c r="N8" s="961" t="s">
        <v>153</v>
      </c>
    </row>
    <row r="9" spans="1:14" ht="28.5" customHeight="1">
      <c r="A9" s="782" t="s">
        <v>21</v>
      </c>
      <c r="B9" s="932">
        <v>0</v>
      </c>
      <c r="C9" s="682">
        <v>0</v>
      </c>
      <c r="D9" s="682">
        <v>0</v>
      </c>
      <c r="E9" s="682">
        <v>19</v>
      </c>
      <c r="F9" s="682">
        <v>13</v>
      </c>
      <c r="G9" s="682">
        <v>32</v>
      </c>
      <c r="H9" s="682">
        <v>5</v>
      </c>
      <c r="I9" s="682">
        <v>0</v>
      </c>
      <c r="J9" s="682">
        <v>5</v>
      </c>
      <c r="K9" s="682">
        <f>SUM(B9,E9,H9)</f>
        <v>24</v>
      </c>
      <c r="L9" s="682">
        <f t="shared" si="0"/>
        <v>13</v>
      </c>
      <c r="M9" s="682">
        <f t="shared" si="0"/>
        <v>37</v>
      </c>
      <c r="N9" s="961" t="s">
        <v>149</v>
      </c>
    </row>
    <row r="10" spans="1:14" ht="28.5" customHeight="1">
      <c r="A10" s="782" t="s">
        <v>80</v>
      </c>
      <c r="B10" s="932">
        <v>0</v>
      </c>
      <c r="C10" s="682">
        <v>0</v>
      </c>
      <c r="D10" s="682">
        <v>0</v>
      </c>
      <c r="E10" s="682">
        <v>16</v>
      </c>
      <c r="F10" s="682">
        <v>15</v>
      </c>
      <c r="G10" s="682">
        <v>31</v>
      </c>
      <c r="H10" s="682">
        <v>0</v>
      </c>
      <c r="I10" s="682">
        <v>0</v>
      </c>
      <c r="J10" s="682">
        <v>0</v>
      </c>
      <c r="K10" s="682">
        <f>SUM(B10,E10,H10)</f>
        <v>16</v>
      </c>
      <c r="L10" s="682">
        <f t="shared" si="0"/>
        <v>15</v>
      </c>
      <c r="M10" s="682">
        <f t="shared" si="0"/>
        <v>31</v>
      </c>
      <c r="N10" s="794" t="s">
        <v>173</v>
      </c>
    </row>
    <row r="11" spans="1:14" ht="28.5" customHeight="1">
      <c r="A11" s="784" t="s">
        <v>23</v>
      </c>
      <c r="B11" s="685">
        <v>0</v>
      </c>
      <c r="C11" s="685">
        <v>0</v>
      </c>
      <c r="D11" s="685">
        <v>0</v>
      </c>
      <c r="E11" s="685">
        <v>3</v>
      </c>
      <c r="F11" s="685">
        <v>16</v>
      </c>
      <c r="G11" s="685">
        <v>19</v>
      </c>
      <c r="H11" s="685">
        <v>0</v>
      </c>
      <c r="I11" s="685">
        <v>0</v>
      </c>
      <c r="J11" s="685">
        <v>0</v>
      </c>
      <c r="K11" s="682">
        <f>SUM(B11,E11,H11)</f>
        <v>3</v>
      </c>
      <c r="L11" s="682">
        <f t="shared" si="0"/>
        <v>16</v>
      </c>
      <c r="M11" s="682">
        <f t="shared" si="0"/>
        <v>19</v>
      </c>
      <c r="N11" s="869" t="s">
        <v>151</v>
      </c>
    </row>
    <row r="12" spans="1:14" ht="28.5" customHeight="1" thickBot="1">
      <c r="A12" s="786" t="s">
        <v>277</v>
      </c>
      <c r="B12" s="690">
        <v>0</v>
      </c>
      <c r="C12" s="690">
        <v>0</v>
      </c>
      <c r="D12" s="690">
        <v>0</v>
      </c>
      <c r="E12" s="690">
        <v>6</v>
      </c>
      <c r="F12" s="690">
        <v>8</v>
      </c>
      <c r="G12" s="690">
        <v>14</v>
      </c>
      <c r="H12" s="690">
        <v>0</v>
      </c>
      <c r="I12" s="690">
        <v>0</v>
      </c>
      <c r="J12" s="690">
        <v>0</v>
      </c>
      <c r="K12" s="682">
        <f>SUM(B12,E12,H12)</f>
        <v>6</v>
      </c>
      <c r="L12" s="682">
        <f t="shared" si="0"/>
        <v>8</v>
      </c>
      <c r="M12" s="682">
        <f t="shared" si="0"/>
        <v>14</v>
      </c>
      <c r="N12" s="689" t="s">
        <v>1231</v>
      </c>
    </row>
    <row r="13" spans="1:14" ht="28.5" customHeight="1" thickBot="1">
      <c r="A13" s="788" t="s">
        <v>78</v>
      </c>
      <c r="B13" s="933">
        <f>SUM(B8:B12)</f>
        <v>0</v>
      </c>
      <c r="C13" s="933">
        <f t="shared" ref="C13:M13" si="1">SUM(C8:C12)</f>
        <v>0</v>
      </c>
      <c r="D13" s="933">
        <f t="shared" si="1"/>
        <v>0</v>
      </c>
      <c r="E13" s="933">
        <f t="shared" si="1"/>
        <v>48</v>
      </c>
      <c r="F13" s="933">
        <f t="shared" si="1"/>
        <v>53</v>
      </c>
      <c r="G13" s="933">
        <f t="shared" si="1"/>
        <v>101</v>
      </c>
      <c r="H13" s="933">
        <f t="shared" si="1"/>
        <v>5</v>
      </c>
      <c r="I13" s="933">
        <f t="shared" si="1"/>
        <v>0</v>
      </c>
      <c r="J13" s="933">
        <f t="shared" si="1"/>
        <v>5</v>
      </c>
      <c r="K13" s="933">
        <f t="shared" si="1"/>
        <v>53</v>
      </c>
      <c r="L13" s="933">
        <f t="shared" si="1"/>
        <v>53</v>
      </c>
      <c r="M13" s="933">
        <f t="shared" si="1"/>
        <v>106</v>
      </c>
      <c r="N13" s="788" t="s">
        <v>512</v>
      </c>
    </row>
    <row r="14" spans="1:14" ht="28.5" customHeight="1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1" right="1" top="1.5" bottom="0.75" header="1" footer="1"/>
  <pageSetup paperSize="9" scale="80" firstPageNumber="161" orientation="landscape" useFirstPageNumber="1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1"/>
  <sheetViews>
    <sheetView rightToLeft="1" view="pageBreakPreview" zoomScale="80" zoomScaleNormal="90" zoomScaleSheetLayoutView="80" workbookViewId="0">
      <selection activeCell="R9" sqref="R9"/>
    </sheetView>
  </sheetViews>
  <sheetFormatPr defaultRowHeight="12.75"/>
  <cols>
    <col min="1" max="1" width="20.5703125" style="715" customWidth="1"/>
    <col min="2" max="13" width="8.42578125" style="715" customWidth="1"/>
    <col min="14" max="14" width="33.140625" style="715" customWidth="1"/>
    <col min="15" max="16384" width="9.140625" style="715"/>
  </cols>
  <sheetData>
    <row r="1" spans="1:14" ht="38.25" customHeight="1">
      <c r="A1" s="1158" t="s">
        <v>1124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4" ht="48.75" customHeight="1">
      <c r="A2" s="1171" t="s">
        <v>1125</v>
      </c>
      <c r="B2" s="1171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</row>
    <row r="3" spans="1:14" ht="38.25" customHeight="1" thickBot="1">
      <c r="A3" s="934" t="s">
        <v>1136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6" t="s">
        <v>1218</v>
      </c>
    </row>
    <row r="4" spans="1:14" ht="25.5" customHeight="1" thickTop="1">
      <c r="A4" s="1145" t="s">
        <v>1128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1129</v>
      </c>
    </row>
    <row r="5" spans="1:14" ht="25.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25.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25.5" customHeight="1" thickBot="1">
      <c r="A7" s="1146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6"/>
    </row>
    <row r="8" spans="1:14" ht="33" customHeight="1">
      <c r="A8" s="916" t="s">
        <v>1130</v>
      </c>
      <c r="B8" s="776">
        <v>0</v>
      </c>
      <c r="C8" s="776">
        <v>0</v>
      </c>
      <c r="D8" s="776">
        <v>0</v>
      </c>
      <c r="E8" s="776">
        <v>2</v>
      </c>
      <c r="F8" s="776">
        <v>2</v>
      </c>
      <c r="G8" s="776">
        <v>4</v>
      </c>
      <c r="H8" s="776">
        <v>0</v>
      </c>
      <c r="I8" s="776">
        <v>0</v>
      </c>
      <c r="J8" s="776">
        <v>0</v>
      </c>
      <c r="K8" s="776">
        <f t="shared" ref="K8:M9" si="0">SUM(H8,E8,B8)</f>
        <v>2</v>
      </c>
      <c r="L8" s="776">
        <f t="shared" si="0"/>
        <v>2</v>
      </c>
      <c r="M8" s="776">
        <f t="shared" si="0"/>
        <v>4</v>
      </c>
      <c r="N8" s="937" t="s">
        <v>1131</v>
      </c>
    </row>
    <row r="9" spans="1:14" ht="33" customHeight="1" thickBot="1">
      <c r="A9" s="938" t="s">
        <v>1132</v>
      </c>
      <c r="B9" s="939">
        <v>0</v>
      </c>
      <c r="C9" s="939">
        <v>0</v>
      </c>
      <c r="D9" s="939">
        <v>0</v>
      </c>
      <c r="E9" s="771">
        <v>4</v>
      </c>
      <c r="F9" s="771">
        <v>8</v>
      </c>
      <c r="G9" s="939">
        <v>12</v>
      </c>
      <c r="H9" s="771">
        <v>0</v>
      </c>
      <c r="I9" s="771">
        <v>0</v>
      </c>
      <c r="J9" s="771">
        <v>0</v>
      </c>
      <c r="K9" s="939">
        <f t="shared" si="0"/>
        <v>4</v>
      </c>
      <c r="L9" s="939">
        <f t="shared" si="0"/>
        <v>8</v>
      </c>
      <c r="M9" s="939">
        <f t="shared" si="0"/>
        <v>12</v>
      </c>
      <c r="N9" s="940" t="s">
        <v>1133</v>
      </c>
    </row>
    <row r="10" spans="1:14" ht="33" customHeight="1" thickBot="1">
      <c r="A10" s="941" t="s">
        <v>78</v>
      </c>
      <c r="B10" s="774">
        <f>SUM(B8:B9)</f>
        <v>0</v>
      </c>
      <c r="C10" s="774">
        <f t="shared" ref="C10:M10" si="1">SUM(C8:C9)</f>
        <v>0</v>
      </c>
      <c r="D10" s="774">
        <f t="shared" si="1"/>
        <v>0</v>
      </c>
      <c r="E10" s="774">
        <f t="shared" si="1"/>
        <v>6</v>
      </c>
      <c r="F10" s="774">
        <f t="shared" si="1"/>
        <v>10</v>
      </c>
      <c r="G10" s="774">
        <f t="shared" si="1"/>
        <v>16</v>
      </c>
      <c r="H10" s="774">
        <f t="shared" si="1"/>
        <v>0</v>
      </c>
      <c r="I10" s="774">
        <f t="shared" si="1"/>
        <v>0</v>
      </c>
      <c r="J10" s="774">
        <f t="shared" si="1"/>
        <v>0</v>
      </c>
      <c r="K10" s="774">
        <f t="shared" si="1"/>
        <v>6</v>
      </c>
      <c r="L10" s="774">
        <f t="shared" si="1"/>
        <v>10</v>
      </c>
      <c r="M10" s="774">
        <f t="shared" si="1"/>
        <v>16</v>
      </c>
      <c r="N10" s="830" t="s">
        <v>1059</v>
      </c>
    </row>
    <row r="11" spans="1:14" ht="13.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1" right="1" top="1.5" bottom="1" header="1" footer="1"/>
  <pageSetup paperSize="9" scale="80" firstPageNumber="161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00"/>
  </sheetPr>
  <dimension ref="A1:K126"/>
  <sheetViews>
    <sheetView rightToLeft="1" view="pageBreakPreview" topLeftCell="A19" zoomScale="80" zoomScaleNormal="60" zoomScaleSheetLayoutView="80" workbookViewId="0">
      <selection activeCell="B18" sqref="B18"/>
    </sheetView>
  </sheetViews>
  <sheetFormatPr defaultRowHeight="12.75"/>
  <cols>
    <col min="1" max="1" width="37.85546875" style="60" customWidth="1"/>
    <col min="2" max="9" width="9.5703125" style="60" customWidth="1"/>
    <col min="10" max="10" width="8.42578125" style="60" customWidth="1"/>
    <col min="11" max="11" width="49.7109375" style="60" customWidth="1"/>
    <col min="12" max="16384" width="9.140625" style="60"/>
  </cols>
  <sheetData>
    <row r="1" spans="1:11" s="47" customFormat="1" ht="20.25" customHeight="1">
      <c r="A1" s="1057"/>
      <c r="B1" s="1057"/>
      <c r="C1" s="1057"/>
      <c r="D1" s="1057"/>
      <c r="E1" s="1057"/>
      <c r="F1" s="1057"/>
      <c r="G1" s="1057"/>
      <c r="H1" s="1057"/>
      <c r="I1" s="1057"/>
      <c r="J1" s="1057"/>
    </row>
    <row r="2" spans="1:11" s="47" customFormat="1" ht="25.5" customHeight="1">
      <c r="A2" s="1042" t="s">
        <v>672</v>
      </c>
      <c r="B2" s="1042"/>
      <c r="C2" s="1042"/>
      <c r="D2" s="1042"/>
      <c r="E2" s="1042"/>
      <c r="F2" s="1042"/>
      <c r="G2" s="1042"/>
      <c r="H2" s="1042"/>
      <c r="I2" s="1042"/>
      <c r="J2" s="1042"/>
      <c r="K2" s="1042"/>
    </row>
    <row r="3" spans="1:11" s="47" customFormat="1" ht="42.75" customHeight="1">
      <c r="A3" s="1043" t="s">
        <v>697</v>
      </c>
      <c r="B3" s="1043"/>
      <c r="C3" s="1043"/>
      <c r="D3" s="1043"/>
      <c r="E3" s="1043"/>
      <c r="F3" s="1043"/>
      <c r="G3" s="1043"/>
      <c r="H3" s="1043"/>
      <c r="I3" s="1043"/>
      <c r="J3" s="1043"/>
      <c r="K3" s="1043"/>
    </row>
    <row r="4" spans="1:11" s="47" customFormat="1" ht="27.75" customHeight="1" thickBot="1">
      <c r="A4" s="190" t="s">
        <v>593</v>
      </c>
      <c r="B4" s="55"/>
      <c r="C4" s="55"/>
      <c r="D4" s="55"/>
      <c r="E4" s="55"/>
      <c r="F4" s="55"/>
      <c r="G4" s="55"/>
      <c r="H4" s="55"/>
      <c r="I4" s="55"/>
      <c r="J4" s="55"/>
      <c r="K4" s="59" t="s">
        <v>594</v>
      </c>
    </row>
    <row r="5" spans="1:11" ht="17.25" customHeight="1" thickTop="1">
      <c r="A5" s="1060" t="s">
        <v>15</v>
      </c>
      <c r="B5" s="1059" t="s">
        <v>6</v>
      </c>
      <c r="C5" s="1059"/>
      <c r="D5" s="1059"/>
      <c r="E5" s="1059" t="s">
        <v>7</v>
      </c>
      <c r="F5" s="1059"/>
      <c r="G5" s="1059"/>
      <c r="H5" s="1059" t="s">
        <v>234</v>
      </c>
      <c r="I5" s="1059"/>
      <c r="J5" s="1059"/>
      <c r="K5" s="1062" t="s">
        <v>165</v>
      </c>
    </row>
    <row r="6" spans="1:11" ht="17.25" customHeight="1">
      <c r="A6" s="1025"/>
      <c r="B6" s="1065" t="s">
        <v>441</v>
      </c>
      <c r="C6" s="1065"/>
      <c r="D6" s="1065"/>
      <c r="E6" s="1065" t="s">
        <v>127</v>
      </c>
      <c r="F6" s="1065"/>
      <c r="G6" s="1065"/>
      <c r="H6" s="1065" t="s">
        <v>128</v>
      </c>
      <c r="I6" s="1065"/>
      <c r="J6" s="1065"/>
      <c r="K6" s="1063"/>
    </row>
    <row r="7" spans="1:11" ht="17.25" customHeight="1">
      <c r="A7" s="1025"/>
      <c r="B7" s="288" t="s">
        <v>235</v>
      </c>
      <c r="C7" s="288" t="s">
        <v>236</v>
      </c>
      <c r="D7" s="288" t="s">
        <v>241</v>
      </c>
      <c r="E7" s="288" t="s">
        <v>235</v>
      </c>
      <c r="F7" s="288" t="s">
        <v>236</v>
      </c>
      <c r="G7" s="288" t="s">
        <v>241</v>
      </c>
      <c r="H7" s="288" t="s">
        <v>235</v>
      </c>
      <c r="I7" s="288" t="s">
        <v>236</v>
      </c>
      <c r="J7" s="288" t="s">
        <v>241</v>
      </c>
      <c r="K7" s="1063"/>
    </row>
    <row r="8" spans="1:11" ht="17.25" customHeight="1" thickBot="1">
      <c r="A8" s="1061"/>
      <c r="B8" s="289" t="s">
        <v>238</v>
      </c>
      <c r="C8" s="289" t="s">
        <v>239</v>
      </c>
      <c r="D8" s="289" t="s">
        <v>240</v>
      </c>
      <c r="E8" s="289" t="s">
        <v>238</v>
      </c>
      <c r="F8" s="289" t="s">
        <v>239</v>
      </c>
      <c r="G8" s="289" t="s">
        <v>240</v>
      </c>
      <c r="H8" s="289" t="s">
        <v>238</v>
      </c>
      <c r="I8" s="289" t="s">
        <v>239</v>
      </c>
      <c r="J8" s="289" t="s">
        <v>240</v>
      </c>
      <c r="K8" s="1064"/>
    </row>
    <row r="9" spans="1:11" s="63" customFormat="1" ht="23.25" customHeight="1">
      <c r="A9" s="253" t="s">
        <v>9</v>
      </c>
      <c r="B9" s="253"/>
      <c r="C9" s="253"/>
      <c r="D9" s="253"/>
      <c r="E9" s="253"/>
      <c r="F9" s="253"/>
      <c r="G9" s="253"/>
      <c r="H9" s="253"/>
      <c r="I9" s="253"/>
      <c r="J9" s="253"/>
      <c r="K9" s="254" t="s">
        <v>164</v>
      </c>
    </row>
    <row r="10" spans="1:11" s="63" customFormat="1" ht="23.25" customHeight="1">
      <c r="A10" s="420" t="s">
        <v>548</v>
      </c>
      <c r="B10" s="417">
        <v>92</v>
      </c>
      <c r="C10" s="417">
        <v>33</v>
      </c>
      <c r="D10" s="417">
        <v>125</v>
      </c>
      <c r="E10" s="417">
        <v>0</v>
      </c>
      <c r="F10" s="417">
        <v>0</v>
      </c>
      <c r="G10" s="417">
        <v>0</v>
      </c>
      <c r="H10" s="417">
        <f>E10+B10</f>
        <v>92</v>
      </c>
      <c r="I10" s="417">
        <f>F10+C10</f>
        <v>33</v>
      </c>
      <c r="J10" s="417">
        <f t="shared" ref="J10:J22" si="0">SUM(H10:I10)</f>
        <v>125</v>
      </c>
      <c r="K10" s="320" t="s">
        <v>177</v>
      </c>
    </row>
    <row r="11" spans="1:11" s="63" customFormat="1" ht="21" customHeight="1">
      <c r="A11" s="420" t="s">
        <v>71</v>
      </c>
      <c r="B11" s="417">
        <v>66</v>
      </c>
      <c r="C11" s="417">
        <v>36</v>
      </c>
      <c r="D11" s="417">
        <v>102</v>
      </c>
      <c r="E11" s="417">
        <v>0</v>
      </c>
      <c r="F11" s="417">
        <v>0</v>
      </c>
      <c r="G11" s="417">
        <v>0</v>
      </c>
      <c r="H11" s="417">
        <f>E11+B11</f>
        <v>66</v>
      </c>
      <c r="I11" s="417">
        <f>F11+C11</f>
        <v>36</v>
      </c>
      <c r="J11" s="417">
        <f t="shared" si="0"/>
        <v>102</v>
      </c>
      <c r="K11" s="27" t="s">
        <v>178</v>
      </c>
    </row>
    <row r="12" spans="1:11" s="63" customFormat="1" ht="21" customHeight="1">
      <c r="A12" s="420" t="s">
        <v>53</v>
      </c>
      <c r="B12" s="417">
        <v>86</v>
      </c>
      <c r="C12" s="417">
        <v>96</v>
      </c>
      <c r="D12" s="417">
        <v>182</v>
      </c>
      <c r="E12" s="417">
        <v>0</v>
      </c>
      <c r="F12" s="417">
        <v>0</v>
      </c>
      <c r="G12" s="417">
        <v>0</v>
      </c>
      <c r="H12" s="417">
        <f t="shared" ref="H12:H22" si="1">E12+B12</f>
        <v>86</v>
      </c>
      <c r="I12" s="417">
        <f>F12+C12</f>
        <v>96</v>
      </c>
      <c r="J12" s="417">
        <f t="shared" si="0"/>
        <v>182</v>
      </c>
      <c r="K12" s="27" t="s">
        <v>175</v>
      </c>
    </row>
    <row r="13" spans="1:11" s="63" customFormat="1" ht="21" customHeight="1">
      <c r="A13" s="420" t="s">
        <v>3</v>
      </c>
      <c r="B13" s="417">
        <v>113</v>
      </c>
      <c r="C13" s="417">
        <v>91</v>
      </c>
      <c r="D13" s="417">
        <v>204</v>
      </c>
      <c r="E13" s="417">
        <v>0</v>
      </c>
      <c r="F13" s="417">
        <v>0</v>
      </c>
      <c r="G13" s="417">
        <v>0</v>
      </c>
      <c r="H13" s="417">
        <f t="shared" si="1"/>
        <v>113</v>
      </c>
      <c r="I13" s="417">
        <f t="shared" ref="I13:I22" si="2">F13+C13</f>
        <v>91</v>
      </c>
      <c r="J13" s="417">
        <f t="shared" si="0"/>
        <v>204</v>
      </c>
      <c r="K13" s="27" t="s">
        <v>182</v>
      </c>
    </row>
    <row r="14" spans="1:11" s="63" customFormat="1" ht="21" customHeight="1">
      <c r="A14" s="420" t="s">
        <v>69</v>
      </c>
      <c r="B14" s="417">
        <v>24</v>
      </c>
      <c r="C14" s="417">
        <v>52</v>
      </c>
      <c r="D14" s="417">
        <v>76</v>
      </c>
      <c r="E14" s="417">
        <v>0</v>
      </c>
      <c r="F14" s="417">
        <v>0</v>
      </c>
      <c r="G14" s="417">
        <v>0</v>
      </c>
      <c r="H14" s="417">
        <f t="shared" si="1"/>
        <v>24</v>
      </c>
      <c r="I14" s="417">
        <f t="shared" si="2"/>
        <v>52</v>
      </c>
      <c r="J14" s="417">
        <f t="shared" si="0"/>
        <v>76</v>
      </c>
      <c r="K14" s="27" t="s">
        <v>179</v>
      </c>
    </row>
    <row r="15" spans="1:11" s="63" customFormat="1" ht="21" customHeight="1">
      <c r="A15" s="420" t="s">
        <v>45</v>
      </c>
      <c r="B15" s="417">
        <v>37</v>
      </c>
      <c r="C15" s="417">
        <v>55</v>
      </c>
      <c r="D15" s="417">
        <v>92</v>
      </c>
      <c r="E15" s="417">
        <v>0</v>
      </c>
      <c r="F15" s="417">
        <v>0</v>
      </c>
      <c r="G15" s="417">
        <v>0</v>
      </c>
      <c r="H15" s="417">
        <f t="shared" si="1"/>
        <v>37</v>
      </c>
      <c r="I15" s="417">
        <f t="shared" si="2"/>
        <v>55</v>
      </c>
      <c r="J15" s="417">
        <f t="shared" si="0"/>
        <v>92</v>
      </c>
      <c r="K15" s="27" t="s">
        <v>183</v>
      </c>
    </row>
    <row r="16" spans="1:11" s="63" customFormat="1" ht="21" customHeight="1">
      <c r="A16" s="420" t="s">
        <v>55</v>
      </c>
      <c r="B16" s="417">
        <v>48</v>
      </c>
      <c r="C16" s="417">
        <v>25</v>
      </c>
      <c r="D16" s="417">
        <v>73</v>
      </c>
      <c r="E16" s="417">
        <v>0</v>
      </c>
      <c r="F16" s="417">
        <v>0</v>
      </c>
      <c r="G16" s="417">
        <v>0</v>
      </c>
      <c r="H16" s="417">
        <f t="shared" si="1"/>
        <v>48</v>
      </c>
      <c r="I16" s="417">
        <f t="shared" si="2"/>
        <v>25</v>
      </c>
      <c r="J16" s="417">
        <f t="shared" si="0"/>
        <v>73</v>
      </c>
      <c r="K16" s="27" t="s">
        <v>180</v>
      </c>
    </row>
    <row r="17" spans="1:11" s="63" customFormat="1" ht="21.75" customHeight="1">
      <c r="A17" s="420" t="s">
        <v>641</v>
      </c>
      <c r="B17" s="417">
        <v>11</v>
      </c>
      <c r="C17" s="417">
        <v>36</v>
      </c>
      <c r="D17" s="417">
        <v>47</v>
      </c>
      <c r="E17" s="417">
        <v>0</v>
      </c>
      <c r="F17" s="417">
        <v>0</v>
      </c>
      <c r="G17" s="417">
        <v>0</v>
      </c>
      <c r="H17" s="417">
        <f t="shared" si="1"/>
        <v>11</v>
      </c>
      <c r="I17" s="417">
        <f t="shared" si="2"/>
        <v>36</v>
      </c>
      <c r="J17" s="417">
        <f t="shared" si="0"/>
        <v>47</v>
      </c>
      <c r="K17" s="27" t="s">
        <v>176</v>
      </c>
    </row>
    <row r="18" spans="1:11" s="63" customFormat="1" ht="21" customHeight="1">
      <c r="A18" s="420" t="s">
        <v>640</v>
      </c>
      <c r="B18" s="417">
        <v>11</v>
      </c>
      <c r="C18" s="417">
        <v>26</v>
      </c>
      <c r="D18" s="417">
        <v>37</v>
      </c>
      <c r="E18" s="417">
        <v>0</v>
      </c>
      <c r="F18" s="417">
        <v>0</v>
      </c>
      <c r="G18" s="417">
        <v>0</v>
      </c>
      <c r="H18" s="417">
        <f t="shared" si="1"/>
        <v>11</v>
      </c>
      <c r="I18" s="417">
        <f t="shared" si="2"/>
        <v>26</v>
      </c>
      <c r="J18" s="417">
        <f t="shared" si="0"/>
        <v>37</v>
      </c>
      <c r="K18" s="57" t="s">
        <v>642</v>
      </c>
    </row>
    <row r="19" spans="1:11" s="63" customFormat="1" ht="21" customHeight="1">
      <c r="A19" s="420" t="s">
        <v>43</v>
      </c>
      <c r="B19" s="417">
        <v>9</v>
      </c>
      <c r="C19" s="417">
        <v>49</v>
      </c>
      <c r="D19" s="417">
        <v>58</v>
      </c>
      <c r="E19" s="417">
        <v>0</v>
      </c>
      <c r="F19" s="417">
        <v>0</v>
      </c>
      <c r="G19" s="417">
        <v>0</v>
      </c>
      <c r="H19" s="417">
        <f t="shared" si="1"/>
        <v>9</v>
      </c>
      <c r="I19" s="417">
        <f t="shared" si="2"/>
        <v>49</v>
      </c>
      <c r="J19" s="417">
        <f t="shared" si="0"/>
        <v>58</v>
      </c>
      <c r="K19" s="27" t="s">
        <v>181</v>
      </c>
    </row>
    <row r="20" spans="1:11" s="63" customFormat="1" ht="21" customHeight="1">
      <c r="A20" s="420" t="s">
        <v>644</v>
      </c>
      <c r="B20" s="417">
        <v>20</v>
      </c>
      <c r="C20" s="417">
        <v>42</v>
      </c>
      <c r="D20" s="417">
        <v>62</v>
      </c>
      <c r="E20" s="417">
        <v>0</v>
      </c>
      <c r="F20" s="417">
        <v>0</v>
      </c>
      <c r="G20" s="417">
        <v>0</v>
      </c>
      <c r="H20" s="417">
        <f t="shared" si="1"/>
        <v>20</v>
      </c>
      <c r="I20" s="417">
        <f t="shared" si="2"/>
        <v>42</v>
      </c>
      <c r="J20" s="417">
        <f t="shared" si="0"/>
        <v>62</v>
      </c>
      <c r="K20" s="27" t="s">
        <v>643</v>
      </c>
    </row>
    <row r="21" spans="1:11" s="63" customFormat="1" ht="21" customHeight="1">
      <c r="A21" s="420" t="s">
        <v>242</v>
      </c>
      <c r="B21" s="417">
        <v>19</v>
      </c>
      <c r="C21" s="417">
        <v>6</v>
      </c>
      <c r="D21" s="417">
        <v>25</v>
      </c>
      <c r="E21" s="417">
        <v>0</v>
      </c>
      <c r="F21" s="417">
        <v>0</v>
      </c>
      <c r="G21" s="417">
        <v>0</v>
      </c>
      <c r="H21" s="417">
        <f t="shared" si="1"/>
        <v>19</v>
      </c>
      <c r="I21" s="417">
        <f t="shared" si="2"/>
        <v>6</v>
      </c>
      <c r="J21" s="417">
        <f t="shared" si="0"/>
        <v>25</v>
      </c>
      <c r="K21" s="27" t="s">
        <v>443</v>
      </c>
    </row>
    <row r="22" spans="1:11" s="63" customFormat="1" ht="21" customHeight="1">
      <c r="A22" s="63" t="s">
        <v>705</v>
      </c>
      <c r="B22" s="63">
        <v>10</v>
      </c>
      <c r="C22" s="63">
        <v>23</v>
      </c>
      <c r="D22" s="63">
        <v>33</v>
      </c>
      <c r="E22" s="63">
        <v>0</v>
      </c>
      <c r="F22" s="63">
        <v>0</v>
      </c>
      <c r="G22" s="63">
        <v>0</v>
      </c>
      <c r="H22" s="63">
        <f t="shared" si="1"/>
        <v>10</v>
      </c>
      <c r="I22" s="63">
        <f t="shared" si="2"/>
        <v>23</v>
      </c>
      <c r="J22" s="63">
        <f t="shared" si="0"/>
        <v>33</v>
      </c>
      <c r="K22" s="63" t="s">
        <v>706</v>
      </c>
    </row>
    <row r="23" spans="1:11" s="63" customFormat="1" ht="21" customHeight="1">
      <c r="A23" s="420" t="s">
        <v>31</v>
      </c>
      <c r="B23" s="417">
        <f>SUM(B10:B22)</f>
        <v>546</v>
      </c>
      <c r="C23" s="417">
        <f t="shared" ref="C23:J23" si="3">SUM(C10:C22)</f>
        <v>570</v>
      </c>
      <c r="D23" s="417">
        <f t="shared" si="3"/>
        <v>1116</v>
      </c>
      <c r="E23" s="417">
        <f t="shared" si="3"/>
        <v>0</v>
      </c>
      <c r="F23" s="417">
        <f t="shared" si="3"/>
        <v>0</v>
      </c>
      <c r="G23" s="417">
        <f t="shared" si="3"/>
        <v>0</v>
      </c>
      <c r="H23" s="417">
        <f t="shared" si="3"/>
        <v>546</v>
      </c>
      <c r="I23" s="417">
        <f t="shared" si="3"/>
        <v>570</v>
      </c>
      <c r="J23" s="417">
        <f t="shared" si="3"/>
        <v>1116</v>
      </c>
      <c r="K23" s="57" t="s">
        <v>184</v>
      </c>
    </row>
    <row r="24" spans="1:11" s="63" customFormat="1" ht="21" customHeight="1">
      <c r="A24" s="420" t="s">
        <v>65</v>
      </c>
      <c r="B24" s="417">
        <v>61</v>
      </c>
      <c r="C24" s="417">
        <v>109</v>
      </c>
      <c r="D24" s="417">
        <v>170</v>
      </c>
      <c r="E24" s="417">
        <v>0</v>
      </c>
      <c r="F24" s="417">
        <v>0</v>
      </c>
      <c r="G24" s="417">
        <v>0</v>
      </c>
      <c r="H24" s="417">
        <f>E24+B24</f>
        <v>61</v>
      </c>
      <c r="I24" s="417">
        <f>F24+C24</f>
        <v>109</v>
      </c>
      <c r="J24" s="417">
        <f>SUM(H24:I24)</f>
        <v>170</v>
      </c>
      <c r="K24" s="27" t="s">
        <v>185</v>
      </c>
    </row>
    <row r="25" spans="1:11" s="63" customFormat="1" ht="21" customHeight="1">
      <c r="A25" s="420" t="s">
        <v>70</v>
      </c>
      <c r="B25" s="417">
        <v>60</v>
      </c>
      <c r="C25" s="417">
        <v>85</v>
      </c>
      <c r="D25" s="417">
        <v>145</v>
      </c>
      <c r="E25" s="417">
        <v>0</v>
      </c>
      <c r="F25" s="417">
        <v>1</v>
      </c>
      <c r="G25" s="417">
        <v>1</v>
      </c>
      <c r="H25" s="417">
        <f>E25+B25</f>
        <v>60</v>
      </c>
      <c r="I25" s="417">
        <f>F25+C25</f>
        <v>86</v>
      </c>
      <c r="J25" s="417">
        <f>SUM(H25:I25)</f>
        <v>146</v>
      </c>
      <c r="K25" s="27" t="s">
        <v>642</v>
      </c>
    </row>
    <row r="26" spans="1:11" s="63" customFormat="1" ht="21" customHeight="1">
      <c r="A26" s="420" t="s">
        <v>32</v>
      </c>
      <c r="B26" s="417">
        <f>SUM(B24:B25)</f>
        <v>121</v>
      </c>
      <c r="C26" s="417">
        <f t="shared" ref="C26:J26" si="4">SUM(C24:C25)</f>
        <v>194</v>
      </c>
      <c r="D26" s="417">
        <f t="shared" si="4"/>
        <v>315</v>
      </c>
      <c r="E26" s="417">
        <f t="shared" si="4"/>
        <v>0</v>
      </c>
      <c r="F26" s="417">
        <f t="shared" si="4"/>
        <v>1</v>
      </c>
      <c r="G26" s="417">
        <f t="shared" si="4"/>
        <v>1</v>
      </c>
      <c r="H26" s="417">
        <f t="shared" si="4"/>
        <v>121</v>
      </c>
      <c r="I26" s="417">
        <f t="shared" si="4"/>
        <v>195</v>
      </c>
      <c r="J26" s="417">
        <f t="shared" si="4"/>
        <v>316</v>
      </c>
      <c r="K26" s="27" t="s">
        <v>514</v>
      </c>
    </row>
    <row r="27" spans="1:11" s="63" customFormat="1" ht="21" customHeight="1" thickBot="1">
      <c r="A27" s="307" t="s">
        <v>11</v>
      </c>
      <c r="B27" s="402">
        <f t="shared" ref="B27:J27" si="5">SUM(B26,B23)</f>
        <v>667</v>
      </c>
      <c r="C27" s="402">
        <f t="shared" si="5"/>
        <v>764</v>
      </c>
      <c r="D27" s="402">
        <f t="shared" si="5"/>
        <v>1431</v>
      </c>
      <c r="E27" s="402">
        <f t="shared" si="5"/>
        <v>0</v>
      </c>
      <c r="F27" s="402">
        <f t="shared" si="5"/>
        <v>1</v>
      </c>
      <c r="G27" s="402">
        <f t="shared" si="5"/>
        <v>1</v>
      </c>
      <c r="H27" s="402">
        <f t="shared" si="5"/>
        <v>667</v>
      </c>
      <c r="I27" s="402">
        <f t="shared" si="5"/>
        <v>765</v>
      </c>
      <c r="J27" s="402">
        <f t="shared" si="5"/>
        <v>1432</v>
      </c>
      <c r="K27" s="403" t="s">
        <v>161</v>
      </c>
    </row>
    <row r="28" spans="1:11" s="63" customFormat="1" ht="21" customHeight="1" thickTop="1"/>
    <row r="29" spans="1:11" s="61" customFormat="1" ht="16.5" customHeight="1">
      <c r="A29" s="1058"/>
      <c r="B29" s="1058"/>
      <c r="C29" s="1058"/>
      <c r="D29" s="1058"/>
      <c r="E29" s="1058"/>
      <c r="F29" s="1058"/>
      <c r="G29" s="1058"/>
      <c r="H29" s="1058"/>
      <c r="I29" s="1058"/>
      <c r="J29" s="1058"/>
      <c r="K29" s="257"/>
    </row>
    <row r="30" spans="1:11" s="61" customFormat="1" ht="16.5" customHeight="1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7"/>
    </row>
    <row r="31" spans="1:11" s="61" customFormat="1" ht="16.5" customHeight="1">
      <c r="A31" s="410"/>
      <c r="B31" s="410"/>
      <c r="C31" s="410"/>
      <c r="D31" s="410"/>
      <c r="E31" s="410"/>
      <c r="F31" s="410"/>
      <c r="G31" s="410"/>
      <c r="H31" s="410"/>
      <c r="I31" s="410"/>
      <c r="J31" s="410"/>
      <c r="K31" s="257"/>
    </row>
    <row r="32" spans="1:11" s="64" customFormat="1" ht="21" customHeight="1" thickBot="1">
      <c r="A32" s="412" t="s">
        <v>595</v>
      </c>
      <c r="B32" s="409"/>
      <c r="C32" s="409"/>
      <c r="D32" s="409"/>
      <c r="E32" s="409"/>
      <c r="F32" s="409"/>
      <c r="G32" s="409"/>
      <c r="H32" s="409"/>
      <c r="I32" s="409"/>
      <c r="J32" s="409"/>
      <c r="K32" s="411" t="s">
        <v>596</v>
      </c>
    </row>
    <row r="33" spans="1:11" ht="17.25" customHeight="1" thickTop="1">
      <c r="A33" s="1060" t="s">
        <v>15</v>
      </c>
      <c r="B33" s="1060" t="s">
        <v>6</v>
      </c>
      <c r="C33" s="1060"/>
      <c r="D33" s="1060"/>
      <c r="E33" s="1060" t="s">
        <v>7</v>
      </c>
      <c r="F33" s="1060"/>
      <c r="G33" s="1060"/>
      <c r="H33" s="1060" t="s">
        <v>234</v>
      </c>
      <c r="I33" s="1060"/>
      <c r="J33" s="1060"/>
      <c r="K33" s="1062" t="s">
        <v>165</v>
      </c>
    </row>
    <row r="34" spans="1:11" ht="17.25" customHeight="1">
      <c r="A34" s="1025"/>
      <c r="B34" s="1025" t="s">
        <v>441</v>
      </c>
      <c r="C34" s="1025"/>
      <c r="D34" s="1025"/>
      <c r="E34" s="1025" t="s">
        <v>127</v>
      </c>
      <c r="F34" s="1025"/>
      <c r="G34" s="1025"/>
      <c r="H34" s="1025" t="s">
        <v>128</v>
      </c>
      <c r="I34" s="1025"/>
      <c r="J34" s="1025"/>
      <c r="K34" s="1063"/>
    </row>
    <row r="35" spans="1:11" ht="17.25" customHeight="1">
      <c r="A35" s="1025"/>
      <c r="B35" s="298" t="s">
        <v>235</v>
      </c>
      <c r="C35" s="288" t="s">
        <v>236</v>
      </c>
      <c r="D35" s="288" t="s">
        <v>241</v>
      </c>
      <c r="E35" s="288" t="s">
        <v>235</v>
      </c>
      <c r="F35" s="288" t="s">
        <v>236</v>
      </c>
      <c r="G35" s="288" t="s">
        <v>241</v>
      </c>
      <c r="H35" s="288" t="s">
        <v>235</v>
      </c>
      <c r="I35" s="288" t="s">
        <v>236</v>
      </c>
      <c r="J35" s="288" t="s">
        <v>241</v>
      </c>
      <c r="K35" s="1063"/>
    </row>
    <row r="36" spans="1:11" ht="17.25" customHeight="1" thickBot="1">
      <c r="A36" s="1061"/>
      <c r="B36" s="289" t="s">
        <v>238</v>
      </c>
      <c r="C36" s="289" t="s">
        <v>239</v>
      </c>
      <c r="D36" s="289" t="s">
        <v>240</v>
      </c>
      <c r="E36" s="289" t="s">
        <v>238</v>
      </c>
      <c r="F36" s="289" t="s">
        <v>239</v>
      </c>
      <c r="G36" s="289" t="s">
        <v>240</v>
      </c>
      <c r="H36" s="289" t="s">
        <v>238</v>
      </c>
      <c r="I36" s="289" t="s">
        <v>239</v>
      </c>
      <c r="J36" s="289" t="s">
        <v>240</v>
      </c>
      <c r="K36" s="1064"/>
    </row>
    <row r="37" spans="1:11" s="63" customFormat="1" ht="26.25" customHeight="1">
      <c r="A37" s="233" t="s">
        <v>12</v>
      </c>
      <c r="B37" s="236"/>
      <c r="C37" s="236"/>
      <c r="D37" s="236"/>
      <c r="E37" s="236"/>
      <c r="F37" s="236"/>
      <c r="G37" s="236"/>
      <c r="H37" s="236"/>
      <c r="I37" s="236"/>
      <c r="J37" s="475"/>
      <c r="K37" s="390" t="s">
        <v>170</v>
      </c>
    </row>
    <row r="38" spans="1:11" s="63" customFormat="1" ht="26.25" customHeight="1">
      <c r="A38" s="395" t="s">
        <v>548</v>
      </c>
      <c r="B38" s="476">
        <v>0</v>
      </c>
      <c r="C38" s="476">
        <v>1</v>
      </c>
      <c r="D38" s="476">
        <v>1</v>
      </c>
      <c r="E38" s="476">
        <v>0</v>
      </c>
      <c r="F38" s="476">
        <v>0</v>
      </c>
      <c r="G38" s="476">
        <v>0</v>
      </c>
      <c r="H38" s="476">
        <f>F38+B38</f>
        <v>0</v>
      </c>
      <c r="I38" s="476">
        <f>G38+C38</f>
        <v>1</v>
      </c>
      <c r="J38" s="476">
        <f>I38+H38</f>
        <v>1</v>
      </c>
      <c r="K38" s="380" t="s">
        <v>177</v>
      </c>
    </row>
    <row r="39" spans="1:11" s="63" customFormat="1" ht="26.25" hidden="1" customHeight="1">
      <c r="A39" s="395" t="s">
        <v>71</v>
      </c>
      <c r="B39" s="476">
        <v>0</v>
      </c>
      <c r="C39" s="476">
        <v>0</v>
      </c>
      <c r="D39" s="476">
        <v>0</v>
      </c>
      <c r="E39" s="476">
        <v>0</v>
      </c>
      <c r="F39" s="476">
        <v>0</v>
      </c>
      <c r="G39" s="476">
        <v>0</v>
      </c>
      <c r="H39" s="476">
        <f t="shared" ref="H39:H53" si="6">F39+B39</f>
        <v>0</v>
      </c>
      <c r="I39" s="476">
        <f t="shared" ref="I39:I53" si="7">G39+C39</f>
        <v>0</v>
      </c>
      <c r="J39" s="476">
        <f t="shared" ref="J39:J53" si="8">I39+H39</f>
        <v>0</v>
      </c>
      <c r="K39" s="380" t="s">
        <v>178</v>
      </c>
    </row>
    <row r="40" spans="1:11" s="63" customFormat="1" ht="26.25" customHeight="1">
      <c r="A40" s="395" t="s">
        <v>53</v>
      </c>
      <c r="B40" s="476">
        <v>1</v>
      </c>
      <c r="C40" s="476">
        <v>0</v>
      </c>
      <c r="D40" s="476">
        <v>1</v>
      </c>
      <c r="E40" s="476">
        <v>0</v>
      </c>
      <c r="F40" s="476">
        <v>0</v>
      </c>
      <c r="G40" s="476">
        <v>0</v>
      </c>
      <c r="H40" s="476">
        <f t="shared" si="6"/>
        <v>1</v>
      </c>
      <c r="I40" s="476">
        <f t="shared" si="7"/>
        <v>0</v>
      </c>
      <c r="J40" s="476">
        <f t="shared" si="8"/>
        <v>1</v>
      </c>
      <c r="K40" s="380" t="s">
        <v>175</v>
      </c>
    </row>
    <row r="41" spans="1:11" s="63" customFormat="1" ht="26.25" hidden="1" customHeight="1">
      <c r="A41" s="395" t="s">
        <v>3</v>
      </c>
      <c r="B41" s="476">
        <v>0</v>
      </c>
      <c r="C41" s="476">
        <v>0</v>
      </c>
      <c r="D41" s="476">
        <v>0</v>
      </c>
      <c r="E41" s="476">
        <v>0</v>
      </c>
      <c r="F41" s="476">
        <v>0</v>
      </c>
      <c r="G41" s="476">
        <v>0</v>
      </c>
      <c r="H41" s="476">
        <f t="shared" si="6"/>
        <v>0</v>
      </c>
      <c r="I41" s="476">
        <f t="shared" si="7"/>
        <v>0</v>
      </c>
      <c r="J41" s="476">
        <f t="shared" si="8"/>
        <v>0</v>
      </c>
      <c r="K41" s="380" t="s">
        <v>182</v>
      </c>
    </row>
    <row r="42" spans="1:11" s="63" customFormat="1" ht="26.25" hidden="1" customHeight="1">
      <c r="A42" s="395" t="s">
        <v>69</v>
      </c>
      <c r="B42" s="476">
        <v>0</v>
      </c>
      <c r="C42" s="476">
        <v>0</v>
      </c>
      <c r="D42" s="476">
        <v>0</v>
      </c>
      <c r="E42" s="476">
        <v>0</v>
      </c>
      <c r="F42" s="476">
        <v>0</v>
      </c>
      <c r="G42" s="476">
        <v>0</v>
      </c>
      <c r="H42" s="476">
        <f t="shared" si="6"/>
        <v>0</v>
      </c>
      <c r="I42" s="476">
        <f t="shared" si="7"/>
        <v>0</v>
      </c>
      <c r="J42" s="476">
        <f t="shared" si="8"/>
        <v>0</v>
      </c>
      <c r="K42" s="380" t="s">
        <v>179</v>
      </c>
    </row>
    <row r="43" spans="1:11" s="63" customFormat="1" ht="26.25" customHeight="1">
      <c r="A43" s="395" t="s">
        <v>45</v>
      </c>
      <c r="B43" s="476">
        <v>1</v>
      </c>
      <c r="C43" s="476">
        <v>0</v>
      </c>
      <c r="D43" s="476">
        <v>1</v>
      </c>
      <c r="E43" s="476">
        <v>0</v>
      </c>
      <c r="F43" s="476">
        <v>0</v>
      </c>
      <c r="G43" s="476">
        <v>0</v>
      </c>
      <c r="H43" s="476">
        <f t="shared" si="6"/>
        <v>1</v>
      </c>
      <c r="I43" s="476">
        <f t="shared" si="7"/>
        <v>0</v>
      </c>
      <c r="J43" s="476">
        <f t="shared" si="8"/>
        <v>1</v>
      </c>
      <c r="K43" s="380" t="s">
        <v>183</v>
      </c>
    </row>
    <row r="44" spans="1:11" s="63" customFormat="1" ht="26.25" hidden="1" customHeight="1">
      <c r="A44" s="420" t="s">
        <v>55</v>
      </c>
      <c r="B44" s="476">
        <v>0</v>
      </c>
      <c r="C44" s="476">
        <v>0</v>
      </c>
      <c r="D44" s="476">
        <v>0</v>
      </c>
      <c r="E44" s="476">
        <v>0</v>
      </c>
      <c r="F44" s="476">
        <v>0</v>
      </c>
      <c r="G44" s="476">
        <v>0</v>
      </c>
      <c r="H44" s="476">
        <f t="shared" si="6"/>
        <v>0</v>
      </c>
      <c r="I44" s="476">
        <f t="shared" si="7"/>
        <v>0</v>
      </c>
      <c r="J44" s="476">
        <f t="shared" si="8"/>
        <v>0</v>
      </c>
      <c r="K44" s="320" t="s">
        <v>180</v>
      </c>
    </row>
    <row r="45" spans="1:11" s="63" customFormat="1" ht="26.25" hidden="1" customHeight="1">
      <c r="A45" s="470" t="s">
        <v>641</v>
      </c>
      <c r="B45" s="476">
        <v>0</v>
      </c>
      <c r="C45" s="476">
        <v>0</v>
      </c>
      <c r="D45" s="476">
        <v>0</v>
      </c>
      <c r="E45" s="476">
        <v>0</v>
      </c>
      <c r="F45" s="476">
        <v>0</v>
      </c>
      <c r="G45" s="476">
        <v>0</v>
      </c>
      <c r="H45" s="476">
        <f t="shared" si="6"/>
        <v>0</v>
      </c>
      <c r="I45" s="476">
        <f t="shared" si="7"/>
        <v>0</v>
      </c>
      <c r="J45" s="476">
        <f t="shared" si="8"/>
        <v>0</v>
      </c>
      <c r="K45" s="320" t="s">
        <v>176</v>
      </c>
    </row>
    <row r="46" spans="1:11" s="63" customFormat="1" ht="26.25" hidden="1" customHeight="1">
      <c r="A46" s="470" t="s">
        <v>640</v>
      </c>
      <c r="B46" s="476">
        <v>0</v>
      </c>
      <c r="C46" s="476">
        <v>0</v>
      </c>
      <c r="D46" s="476">
        <v>0</v>
      </c>
      <c r="E46" s="476">
        <v>0</v>
      </c>
      <c r="F46" s="476">
        <v>0</v>
      </c>
      <c r="G46" s="476">
        <v>0</v>
      </c>
      <c r="H46" s="476">
        <f t="shared" si="6"/>
        <v>0</v>
      </c>
      <c r="I46" s="476">
        <f t="shared" si="7"/>
        <v>0</v>
      </c>
      <c r="J46" s="476">
        <f t="shared" si="8"/>
        <v>0</v>
      </c>
      <c r="K46" s="320" t="s">
        <v>642</v>
      </c>
    </row>
    <row r="47" spans="1:11" s="63" customFormat="1" ht="26.25" customHeight="1">
      <c r="A47" s="470" t="s">
        <v>43</v>
      </c>
      <c r="B47" s="476">
        <v>1</v>
      </c>
      <c r="C47" s="476">
        <v>0</v>
      </c>
      <c r="D47" s="476">
        <v>1</v>
      </c>
      <c r="E47" s="476">
        <v>0</v>
      </c>
      <c r="F47" s="476">
        <v>0</v>
      </c>
      <c r="G47" s="476">
        <v>0</v>
      </c>
      <c r="H47" s="476">
        <f t="shared" si="6"/>
        <v>1</v>
      </c>
      <c r="I47" s="476">
        <f t="shared" si="7"/>
        <v>0</v>
      </c>
      <c r="J47" s="476">
        <f t="shared" si="8"/>
        <v>1</v>
      </c>
      <c r="K47" s="320" t="s">
        <v>181</v>
      </c>
    </row>
    <row r="48" spans="1:11" s="63" customFormat="1" ht="26.25" hidden="1" customHeight="1">
      <c r="A48" s="470" t="s">
        <v>704</v>
      </c>
      <c r="B48" s="476">
        <v>0</v>
      </c>
      <c r="C48" s="476">
        <v>0</v>
      </c>
      <c r="D48" s="476">
        <v>0</v>
      </c>
      <c r="E48" s="476">
        <v>0</v>
      </c>
      <c r="F48" s="476">
        <v>0</v>
      </c>
      <c r="G48" s="476">
        <v>0</v>
      </c>
      <c r="H48" s="476">
        <f t="shared" si="6"/>
        <v>0</v>
      </c>
      <c r="I48" s="476">
        <f t="shared" si="7"/>
        <v>0</v>
      </c>
      <c r="J48" s="476">
        <f t="shared" si="8"/>
        <v>0</v>
      </c>
      <c r="K48" s="320" t="s">
        <v>707</v>
      </c>
    </row>
    <row r="49" spans="1:11" s="63" customFormat="1" ht="26.25" hidden="1" customHeight="1">
      <c r="A49" s="470" t="s">
        <v>242</v>
      </c>
      <c r="B49" s="476">
        <v>0</v>
      </c>
      <c r="C49" s="476">
        <v>0</v>
      </c>
      <c r="D49" s="476">
        <v>0</v>
      </c>
      <c r="E49" s="476">
        <v>0</v>
      </c>
      <c r="F49" s="476">
        <v>0</v>
      </c>
      <c r="G49" s="476">
        <v>0</v>
      </c>
      <c r="H49" s="476">
        <f t="shared" si="6"/>
        <v>0</v>
      </c>
      <c r="I49" s="476">
        <f t="shared" si="7"/>
        <v>0</v>
      </c>
      <c r="J49" s="476">
        <f t="shared" si="8"/>
        <v>0</v>
      </c>
      <c r="K49" s="320" t="s">
        <v>708</v>
      </c>
    </row>
    <row r="50" spans="1:11" s="63" customFormat="1" ht="26.25" customHeight="1">
      <c r="A50" s="470" t="s">
        <v>31</v>
      </c>
      <c r="B50" s="476">
        <f t="shared" ref="B50:G50" si="9">SUM(B38:B49)</f>
        <v>3</v>
      </c>
      <c r="C50" s="476">
        <f t="shared" si="9"/>
        <v>1</v>
      </c>
      <c r="D50" s="476">
        <f t="shared" si="9"/>
        <v>4</v>
      </c>
      <c r="E50" s="476">
        <f t="shared" si="9"/>
        <v>0</v>
      </c>
      <c r="F50" s="476">
        <f t="shared" si="9"/>
        <v>0</v>
      </c>
      <c r="G50" s="476">
        <f t="shared" si="9"/>
        <v>0</v>
      </c>
      <c r="H50" s="476">
        <f t="shared" si="6"/>
        <v>3</v>
      </c>
      <c r="I50" s="476">
        <f t="shared" si="7"/>
        <v>1</v>
      </c>
      <c r="J50" s="476">
        <f t="shared" si="8"/>
        <v>4</v>
      </c>
      <c r="K50" s="320" t="s">
        <v>184</v>
      </c>
    </row>
    <row r="51" spans="1:11" s="63" customFormat="1" ht="26.25" hidden="1" customHeight="1">
      <c r="A51" s="470" t="s">
        <v>65</v>
      </c>
      <c r="B51" s="521"/>
      <c r="C51" s="521"/>
      <c r="D51" s="521"/>
      <c r="E51" s="521"/>
      <c r="F51" s="521"/>
      <c r="G51" s="521"/>
      <c r="H51" s="476">
        <f t="shared" si="6"/>
        <v>0</v>
      </c>
      <c r="I51" s="476">
        <f t="shared" si="7"/>
        <v>0</v>
      </c>
      <c r="J51" s="476">
        <f t="shared" si="8"/>
        <v>0</v>
      </c>
      <c r="K51" s="320" t="s">
        <v>185</v>
      </c>
    </row>
    <row r="52" spans="1:11" s="63" customFormat="1" ht="26.25" hidden="1" customHeight="1">
      <c r="A52" s="470" t="s">
        <v>70</v>
      </c>
      <c r="B52" s="521"/>
      <c r="C52" s="521"/>
      <c r="D52" s="521"/>
      <c r="E52" s="521"/>
      <c r="F52" s="521"/>
      <c r="G52" s="521"/>
      <c r="H52" s="476">
        <f t="shared" si="6"/>
        <v>0</v>
      </c>
      <c r="I52" s="476">
        <f t="shared" si="7"/>
        <v>0</v>
      </c>
      <c r="J52" s="476">
        <f t="shared" si="8"/>
        <v>0</v>
      </c>
      <c r="K52" s="320" t="s">
        <v>642</v>
      </c>
    </row>
    <row r="53" spans="1:11" s="63" customFormat="1" ht="26.25" hidden="1" customHeight="1">
      <c r="A53" s="420" t="s">
        <v>32</v>
      </c>
      <c r="B53" s="521"/>
      <c r="C53" s="521"/>
      <c r="D53" s="521"/>
      <c r="E53" s="521"/>
      <c r="F53" s="521"/>
      <c r="G53" s="521"/>
      <c r="H53" s="476">
        <f t="shared" si="6"/>
        <v>0</v>
      </c>
      <c r="I53" s="476">
        <f t="shared" si="7"/>
        <v>0</v>
      </c>
      <c r="J53" s="476">
        <f t="shared" si="8"/>
        <v>0</v>
      </c>
      <c r="K53" s="320" t="s">
        <v>514</v>
      </c>
    </row>
    <row r="54" spans="1:11" s="45" customFormat="1" ht="26.25" customHeight="1" thickBot="1">
      <c r="A54" s="256" t="s">
        <v>243</v>
      </c>
      <c r="B54" s="476">
        <f>SUM(B38:B47)</f>
        <v>3</v>
      </c>
      <c r="C54" s="476">
        <f t="shared" ref="C54:J54" si="10">SUM(C38:C47)</f>
        <v>1</v>
      </c>
      <c r="D54" s="476">
        <f t="shared" si="10"/>
        <v>4</v>
      </c>
      <c r="E54" s="476">
        <f t="shared" si="10"/>
        <v>0</v>
      </c>
      <c r="F54" s="476">
        <f t="shared" si="10"/>
        <v>0</v>
      </c>
      <c r="G54" s="476">
        <f t="shared" si="10"/>
        <v>0</v>
      </c>
      <c r="H54" s="476">
        <f t="shared" si="10"/>
        <v>3</v>
      </c>
      <c r="I54" s="476">
        <f t="shared" si="10"/>
        <v>1</v>
      </c>
      <c r="J54" s="476">
        <f t="shared" si="10"/>
        <v>4</v>
      </c>
      <c r="K54" s="259" t="s">
        <v>162</v>
      </c>
    </row>
    <row r="55" spans="1:11" s="45" customFormat="1" ht="26.25" customHeight="1" thickBot="1">
      <c r="A55" s="300" t="s">
        <v>78</v>
      </c>
      <c r="B55" s="524">
        <f>SUM(B54,B27)</f>
        <v>670</v>
      </c>
      <c r="C55" s="524">
        <f t="shared" ref="C55:J55" si="11">SUM(C54,C27)</f>
        <v>765</v>
      </c>
      <c r="D55" s="524">
        <f t="shared" si="11"/>
        <v>1435</v>
      </c>
      <c r="E55" s="524">
        <f t="shared" si="11"/>
        <v>0</v>
      </c>
      <c r="F55" s="524">
        <f t="shared" si="11"/>
        <v>1</v>
      </c>
      <c r="G55" s="524">
        <f t="shared" si="11"/>
        <v>1</v>
      </c>
      <c r="H55" s="524">
        <f t="shared" si="11"/>
        <v>670</v>
      </c>
      <c r="I55" s="524">
        <f t="shared" si="11"/>
        <v>766</v>
      </c>
      <c r="J55" s="524">
        <f t="shared" si="11"/>
        <v>1436</v>
      </c>
      <c r="K55" s="309" t="s">
        <v>512</v>
      </c>
    </row>
    <row r="56" spans="1:11" ht="16.5" thickTop="1">
      <c r="A56" s="260"/>
      <c r="B56" s="261"/>
      <c r="C56" s="261"/>
      <c r="D56" s="261"/>
      <c r="E56" s="261"/>
      <c r="F56" s="261"/>
      <c r="G56" s="261"/>
      <c r="H56" s="261"/>
      <c r="I56" s="261"/>
      <c r="J56" s="261"/>
      <c r="K56" s="262"/>
    </row>
    <row r="57" spans="1:11" ht="15.75">
      <c r="A57" s="260"/>
      <c r="B57" s="261"/>
      <c r="C57" s="261"/>
      <c r="D57" s="261"/>
      <c r="E57" s="261"/>
      <c r="F57" s="261"/>
      <c r="G57" s="261"/>
      <c r="H57" s="261"/>
      <c r="I57" s="261"/>
      <c r="J57" s="261"/>
      <c r="K57" s="262"/>
    </row>
    <row r="58" spans="1:11" ht="15.75">
      <c r="A58" s="260"/>
      <c r="B58" s="261"/>
      <c r="C58" s="261"/>
      <c r="D58" s="261"/>
      <c r="E58" s="261"/>
      <c r="F58" s="261"/>
      <c r="G58" s="261"/>
      <c r="H58" s="261"/>
      <c r="I58" s="261"/>
      <c r="J58" s="261"/>
      <c r="K58" s="262"/>
    </row>
    <row r="59" spans="1:11" ht="15.75">
      <c r="A59" s="260"/>
      <c r="B59" s="261"/>
      <c r="C59" s="261"/>
      <c r="D59" s="261"/>
      <c r="E59" s="261"/>
      <c r="F59" s="261"/>
      <c r="G59" s="261"/>
      <c r="H59" s="261"/>
      <c r="I59" s="261"/>
      <c r="J59" s="261"/>
      <c r="K59" s="262"/>
    </row>
    <row r="60" spans="1:11" ht="15.75">
      <c r="A60" s="260"/>
      <c r="B60" s="261"/>
      <c r="C60" s="261"/>
      <c r="D60" s="261"/>
      <c r="E60" s="261"/>
      <c r="F60" s="261"/>
      <c r="G60" s="261"/>
      <c r="H60" s="261"/>
      <c r="I60" s="261"/>
      <c r="J60" s="261"/>
      <c r="K60" s="262"/>
    </row>
    <row r="61" spans="1:11" ht="15.75">
      <c r="A61" s="260"/>
      <c r="B61" s="261"/>
      <c r="C61" s="261"/>
      <c r="D61" s="261"/>
      <c r="E61" s="261"/>
      <c r="F61" s="261"/>
      <c r="G61" s="261"/>
      <c r="H61" s="261"/>
      <c r="I61" s="261"/>
      <c r="J61" s="261"/>
      <c r="K61" s="262"/>
    </row>
    <row r="62" spans="1:11" ht="15.75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2"/>
    </row>
    <row r="63" spans="1:11" ht="15.75">
      <c r="A63" s="260"/>
      <c r="B63" s="261"/>
      <c r="C63" s="261"/>
      <c r="D63" s="261"/>
      <c r="E63" s="261"/>
      <c r="F63" s="261"/>
      <c r="G63" s="261"/>
      <c r="H63" s="261"/>
      <c r="I63" s="261"/>
      <c r="J63" s="261"/>
      <c r="K63" s="262"/>
    </row>
    <row r="64" spans="1:11" ht="15.75">
      <c r="A64" s="260"/>
      <c r="B64" s="263"/>
      <c r="C64" s="263"/>
      <c r="D64" s="263"/>
      <c r="E64" s="263"/>
      <c r="F64" s="263"/>
      <c r="G64" s="263"/>
      <c r="H64" s="263"/>
      <c r="I64" s="263"/>
      <c r="J64" s="263"/>
      <c r="K64" s="262"/>
    </row>
    <row r="65" spans="1:11" ht="15.75">
      <c r="A65" s="260"/>
      <c r="B65" s="263"/>
      <c r="C65" s="263"/>
      <c r="D65" s="263"/>
      <c r="E65" s="263"/>
      <c r="F65" s="263"/>
      <c r="G65" s="263"/>
      <c r="H65" s="263"/>
      <c r="I65" s="263"/>
      <c r="J65" s="263"/>
      <c r="K65" s="262"/>
    </row>
    <row r="66" spans="1:11" ht="15.75">
      <c r="A66" s="260"/>
      <c r="B66" s="263"/>
      <c r="C66" s="263"/>
      <c r="D66" s="263"/>
      <c r="E66" s="263"/>
      <c r="F66" s="263"/>
      <c r="G66" s="263"/>
      <c r="H66" s="263"/>
      <c r="I66" s="263"/>
      <c r="J66" s="263"/>
      <c r="K66" s="262"/>
    </row>
    <row r="67" spans="1:11" ht="15.75">
      <c r="A67" s="260"/>
      <c r="B67" s="263"/>
      <c r="C67" s="263"/>
      <c r="D67" s="263"/>
      <c r="E67" s="263"/>
      <c r="F67" s="263"/>
      <c r="G67" s="263"/>
      <c r="H67" s="263"/>
      <c r="I67" s="263"/>
      <c r="J67" s="263"/>
      <c r="K67" s="262"/>
    </row>
    <row r="68" spans="1:11" ht="15.75">
      <c r="A68" s="260"/>
      <c r="B68" s="263"/>
      <c r="C68" s="263"/>
      <c r="D68" s="263"/>
      <c r="E68" s="263"/>
      <c r="F68" s="263"/>
      <c r="G68" s="263"/>
      <c r="H68" s="263"/>
      <c r="I68" s="263"/>
      <c r="J68" s="263"/>
      <c r="K68" s="262"/>
    </row>
    <row r="69" spans="1:11" ht="15.75">
      <c r="A69" s="260"/>
      <c r="B69" s="263"/>
      <c r="C69" s="263"/>
      <c r="D69" s="263"/>
      <c r="E69" s="263"/>
      <c r="F69" s="263"/>
      <c r="G69" s="263"/>
      <c r="H69" s="263"/>
      <c r="I69" s="263"/>
      <c r="J69" s="263"/>
      <c r="K69" s="262"/>
    </row>
    <row r="70" spans="1:11" ht="15.75">
      <c r="A70" s="260"/>
      <c r="B70" s="263"/>
      <c r="C70" s="263"/>
      <c r="D70" s="263"/>
      <c r="E70" s="263"/>
      <c r="F70" s="263"/>
      <c r="G70" s="263"/>
      <c r="H70" s="263"/>
      <c r="I70" s="263"/>
      <c r="J70" s="263"/>
      <c r="K70" s="262"/>
    </row>
    <row r="71" spans="1:11" ht="15.75">
      <c r="A71" s="260"/>
      <c r="B71" s="262"/>
      <c r="C71" s="262"/>
      <c r="D71" s="262"/>
      <c r="E71" s="262"/>
      <c r="F71" s="262"/>
      <c r="G71" s="262"/>
      <c r="H71" s="262"/>
      <c r="I71" s="262"/>
      <c r="J71" s="262"/>
      <c r="K71" s="262"/>
    </row>
    <row r="72" spans="1:11" ht="15.75">
      <c r="A72" s="77"/>
      <c r="B72" s="69"/>
      <c r="C72" s="69"/>
      <c r="D72" s="69"/>
      <c r="E72" s="69"/>
      <c r="F72" s="69"/>
      <c r="G72" s="69"/>
      <c r="H72" s="69"/>
      <c r="I72" s="69"/>
      <c r="J72" s="69"/>
      <c r="K72" s="69"/>
    </row>
    <row r="73" spans="1:11" ht="15.75">
      <c r="A73" s="77"/>
      <c r="B73" s="69"/>
      <c r="C73" s="69"/>
      <c r="D73" s="69"/>
      <c r="E73" s="69"/>
      <c r="F73" s="69"/>
      <c r="G73" s="69"/>
      <c r="H73" s="69"/>
      <c r="I73" s="69"/>
      <c r="J73" s="69"/>
      <c r="K73" s="69"/>
    </row>
    <row r="74" spans="1:11" ht="15.75">
      <c r="A74" s="77"/>
      <c r="B74" s="69"/>
      <c r="C74" s="69"/>
      <c r="D74" s="69"/>
      <c r="E74" s="69"/>
      <c r="F74" s="69"/>
      <c r="G74" s="69"/>
      <c r="H74" s="69"/>
      <c r="I74" s="69"/>
      <c r="J74" s="69"/>
      <c r="K74" s="69"/>
    </row>
    <row r="75" spans="1:11" ht="15.75">
      <c r="A75" s="77"/>
      <c r="B75" s="69"/>
      <c r="C75" s="69"/>
      <c r="D75" s="69"/>
      <c r="E75" s="69"/>
      <c r="F75" s="69"/>
      <c r="G75" s="69"/>
      <c r="H75" s="69"/>
      <c r="I75" s="69"/>
      <c r="J75" s="69"/>
      <c r="K75" s="69"/>
    </row>
    <row r="76" spans="1:11" ht="15.75">
      <c r="A76" s="77"/>
      <c r="B76" s="69"/>
      <c r="C76" s="69"/>
      <c r="D76" s="69"/>
      <c r="E76" s="69"/>
      <c r="F76" s="69"/>
      <c r="G76" s="69"/>
      <c r="H76" s="69"/>
      <c r="I76" s="69"/>
      <c r="J76" s="69"/>
      <c r="K76" s="69"/>
    </row>
    <row r="77" spans="1:11" ht="15.75">
      <c r="A77" s="77"/>
      <c r="B77" s="69"/>
      <c r="C77" s="69"/>
      <c r="D77" s="69"/>
      <c r="E77" s="69"/>
      <c r="F77" s="69"/>
      <c r="G77" s="69"/>
      <c r="H77" s="69"/>
      <c r="I77" s="69"/>
      <c r="J77" s="69"/>
      <c r="K77" s="69"/>
    </row>
    <row r="78" spans="1:11" ht="15.75">
      <c r="A78" s="77"/>
      <c r="B78" s="69"/>
      <c r="C78" s="69"/>
      <c r="D78" s="69"/>
      <c r="E78" s="69"/>
      <c r="F78" s="69"/>
      <c r="G78" s="69"/>
      <c r="H78" s="69"/>
      <c r="I78" s="69"/>
      <c r="J78" s="69"/>
      <c r="K78" s="69"/>
    </row>
    <row r="79" spans="1:11" ht="15.75">
      <c r="A79" s="77"/>
      <c r="B79" s="69"/>
      <c r="C79" s="69"/>
      <c r="D79" s="69"/>
      <c r="E79" s="69"/>
      <c r="F79" s="69"/>
      <c r="G79" s="69"/>
      <c r="H79" s="69"/>
      <c r="I79" s="69"/>
      <c r="J79" s="69"/>
      <c r="K79" s="69"/>
    </row>
    <row r="80" spans="1:11" ht="15.75">
      <c r="A80" s="77"/>
      <c r="B80" s="69"/>
      <c r="C80" s="69"/>
      <c r="D80" s="69"/>
      <c r="E80" s="69"/>
      <c r="F80" s="69"/>
      <c r="G80" s="69"/>
      <c r="H80" s="69"/>
      <c r="I80" s="69"/>
      <c r="J80" s="69"/>
      <c r="K80" s="69"/>
    </row>
    <row r="81" spans="1:11" ht="15.75">
      <c r="A81" s="77"/>
      <c r="B81" s="69"/>
      <c r="C81" s="69"/>
      <c r="D81" s="69"/>
      <c r="E81" s="69"/>
      <c r="F81" s="69"/>
      <c r="G81" s="69"/>
      <c r="H81" s="69"/>
      <c r="I81" s="69"/>
      <c r="J81" s="69"/>
      <c r="K81" s="69"/>
    </row>
    <row r="82" spans="1:11" ht="15.75">
      <c r="A82" s="77"/>
      <c r="B82" s="69"/>
      <c r="C82" s="69"/>
      <c r="D82" s="69"/>
      <c r="E82" s="69"/>
      <c r="F82" s="69"/>
      <c r="G82" s="69"/>
      <c r="H82" s="69"/>
      <c r="I82" s="69"/>
      <c r="J82" s="69"/>
      <c r="K82" s="69"/>
    </row>
    <row r="83" spans="1:11" ht="15.75">
      <c r="A83" s="77"/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ht="15.75">
      <c r="A84" s="77"/>
      <c r="B84" s="69"/>
      <c r="C84" s="69"/>
      <c r="D84" s="69"/>
      <c r="E84" s="69"/>
      <c r="F84" s="69"/>
      <c r="G84" s="69"/>
      <c r="H84" s="69"/>
      <c r="I84" s="69"/>
      <c r="J84" s="69"/>
      <c r="K84" s="69"/>
    </row>
    <row r="85" spans="1:11" ht="15.75">
      <c r="A85" s="77"/>
      <c r="B85" s="69"/>
      <c r="C85" s="69"/>
      <c r="D85" s="69"/>
      <c r="E85" s="69"/>
      <c r="F85" s="69"/>
      <c r="G85" s="69"/>
      <c r="H85" s="69"/>
      <c r="I85" s="69"/>
      <c r="J85" s="69"/>
      <c r="K85" s="69"/>
    </row>
    <row r="86" spans="1:11" ht="15.75">
      <c r="A86" s="77"/>
      <c r="B86" s="69"/>
      <c r="C86" s="69"/>
      <c r="D86" s="69"/>
      <c r="E86" s="69"/>
      <c r="F86" s="69"/>
      <c r="G86" s="69"/>
      <c r="H86" s="69"/>
      <c r="I86" s="69"/>
      <c r="J86" s="69"/>
      <c r="K86" s="69"/>
    </row>
    <row r="87" spans="1:11" ht="15.75">
      <c r="A87" s="77"/>
      <c r="B87" s="69"/>
      <c r="C87" s="69"/>
      <c r="D87" s="69"/>
      <c r="E87" s="69"/>
      <c r="F87" s="69"/>
      <c r="G87" s="69"/>
      <c r="H87" s="69"/>
      <c r="I87" s="69"/>
      <c r="J87" s="69"/>
      <c r="K87" s="69"/>
    </row>
    <row r="88" spans="1:11" ht="15.75">
      <c r="A88" s="62"/>
    </row>
    <row r="89" spans="1:11" ht="15.75">
      <c r="A89" s="62"/>
    </row>
    <row r="90" spans="1:11" ht="15.75">
      <c r="A90" s="62"/>
    </row>
    <row r="91" spans="1:11" ht="15.75">
      <c r="A91" s="62"/>
    </row>
    <row r="92" spans="1:11" ht="15.75">
      <c r="A92" s="62"/>
    </row>
    <row r="93" spans="1:11" ht="15.75">
      <c r="A93" s="62"/>
    </row>
    <row r="94" spans="1:11" ht="15.75">
      <c r="A94" s="62"/>
    </row>
    <row r="95" spans="1:11" ht="15.75">
      <c r="A95" s="62"/>
    </row>
    <row r="96" spans="1:11" ht="15.75">
      <c r="A96" s="62"/>
    </row>
    <row r="97" spans="1:1" ht="15.75">
      <c r="A97" s="62"/>
    </row>
    <row r="98" spans="1:1" ht="15.75">
      <c r="A98" s="62"/>
    </row>
    <row r="99" spans="1:1" ht="15.75">
      <c r="A99" s="62"/>
    </row>
    <row r="100" spans="1:1" ht="15.75">
      <c r="A100" s="62"/>
    </row>
    <row r="101" spans="1:1" ht="15.75">
      <c r="A101" s="62"/>
    </row>
    <row r="102" spans="1:1" ht="15.75">
      <c r="A102" s="62"/>
    </row>
    <row r="103" spans="1:1" ht="15.75">
      <c r="A103" s="62"/>
    </row>
    <row r="104" spans="1:1" ht="15.75">
      <c r="A104" s="62"/>
    </row>
    <row r="105" spans="1:1" ht="15.75">
      <c r="A105" s="62"/>
    </row>
    <row r="106" spans="1:1" ht="15.75">
      <c r="A106" s="62"/>
    </row>
    <row r="107" spans="1:1" ht="15.75">
      <c r="A107" s="62"/>
    </row>
    <row r="108" spans="1:1" ht="15.75">
      <c r="A108" s="62"/>
    </row>
    <row r="109" spans="1:1" ht="15.75">
      <c r="A109" s="62"/>
    </row>
    <row r="110" spans="1:1" ht="15.75">
      <c r="A110" s="62"/>
    </row>
    <row r="111" spans="1:1" ht="15.75">
      <c r="A111" s="62"/>
    </row>
    <row r="112" spans="1:1" ht="15.75">
      <c r="A112" s="62"/>
    </row>
    <row r="113" spans="1:1" ht="15.75">
      <c r="A113" s="62"/>
    </row>
    <row r="114" spans="1:1" ht="15.75">
      <c r="A114" s="62"/>
    </row>
    <row r="115" spans="1:1" ht="15.75">
      <c r="A115" s="62"/>
    </row>
    <row r="116" spans="1:1" ht="15.75">
      <c r="A116" s="62"/>
    </row>
    <row r="117" spans="1:1" ht="15.75">
      <c r="A117" s="62"/>
    </row>
    <row r="118" spans="1:1" ht="15.75">
      <c r="A118" s="62"/>
    </row>
    <row r="119" spans="1:1" ht="15.75">
      <c r="A119" s="62"/>
    </row>
    <row r="120" spans="1:1" ht="15.75">
      <c r="A120" s="62"/>
    </row>
    <row r="121" spans="1:1" ht="15.75">
      <c r="A121" s="62"/>
    </row>
    <row r="122" spans="1:1" ht="15.75">
      <c r="A122" s="62"/>
    </row>
    <row r="123" spans="1:1" ht="15.75">
      <c r="A123" s="62"/>
    </row>
    <row r="124" spans="1:1" ht="15.75">
      <c r="A124" s="62"/>
    </row>
    <row r="125" spans="1:1" ht="15.75">
      <c r="A125" s="62"/>
    </row>
    <row r="126" spans="1:1" ht="15.75">
      <c r="A126" s="62"/>
    </row>
  </sheetData>
  <mergeCells count="20">
    <mergeCell ref="B34:D34"/>
    <mergeCell ref="E34:G34"/>
    <mergeCell ref="H34:J34"/>
    <mergeCell ref="K33:K36"/>
    <mergeCell ref="A33:A36"/>
    <mergeCell ref="B33:D33"/>
    <mergeCell ref="E33:G33"/>
    <mergeCell ref="H33:J33"/>
    <mergeCell ref="A1:J1"/>
    <mergeCell ref="A29:J29"/>
    <mergeCell ref="B5:D5"/>
    <mergeCell ref="E5:G5"/>
    <mergeCell ref="H5:J5"/>
    <mergeCell ref="A5:A8"/>
    <mergeCell ref="A3:K3"/>
    <mergeCell ref="K5:K8"/>
    <mergeCell ref="A2:K2"/>
    <mergeCell ref="B6:D6"/>
    <mergeCell ref="E6:G6"/>
    <mergeCell ref="H6:J6"/>
  </mergeCells>
  <phoneticPr fontId="3" type="noConversion"/>
  <printOptions horizontalCentered="1"/>
  <pageMargins left="0.511811023622047" right="0.511811023622047" top="0.98425196850393704" bottom="0.98425196850393704" header="0.98425196850393704" footer="0.74803149606299202"/>
  <pageSetup paperSize="9" scale="78" firstPageNumber="10" orientation="landscape" useFirstPageNumber="1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6"/>
  <sheetViews>
    <sheetView rightToLeft="1" view="pageBreakPreview" zoomScale="80" zoomScaleSheetLayoutView="80" workbookViewId="0">
      <selection activeCell="S10" sqref="S10"/>
    </sheetView>
  </sheetViews>
  <sheetFormatPr defaultRowHeight="12.75"/>
  <cols>
    <col min="1" max="1" width="27.85546875" style="715" customWidth="1"/>
    <col min="2" max="3" width="7.140625" style="715" customWidth="1"/>
    <col min="4" max="4" width="6.28515625" style="715" customWidth="1"/>
    <col min="5" max="5" width="8.5703125" style="715" customWidth="1"/>
    <col min="6" max="6" width="8.7109375" style="715" customWidth="1"/>
    <col min="7" max="7" width="7.85546875" style="715" customWidth="1"/>
    <col min="8" max="8" width="5.7109375" style="715" customWidth="1"/>
    <col min="9" max="9" width="7.140625" style="715" customWidth="1"/>
    <col min="10" max="10" width="6.42578125" style="715" customWidth="1"/>
    <col min="11" max="13" width="9.140625" style="715"/>
    <col min="14" max="14" width="50.85546875" style="715" customWidth="1"/>
    <col min="15" max="16384" width="9.140625" style="715"/>
  </cols>
  <sheetData>
    <row r="1" spans="1:14" ht="34.5" customHeight="1">
      <c r="A1" s="1158" t="s">
        <v>1134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4" ht="44.25" customHeight="1">
      <c r="A2" s="1171" t="s">
        <v>1135</v>
      </c>
      <c r="B2" s="1171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</row>
    <row r="3" spans="1:14" ht="34.5" customHeight="1" thickBot="1">
      <c r="A3" s="942" t="s">
        <v>1149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36" t="s">
        <v>1219</v>
      </c>
    </row>
    <row r="4" spans="1:14" ht="30" customHeight="1" thickTop="1">
      <c r="A4" s="1145" t="s">
        <v>1128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1129</v>
      </c>
    </row>
    <row r="5" spans="1:14" ht="24.7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23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24" customHeight="1" thickBot="1">
      <c r="A7" s="1147"/>
      <c r="B7" s="596" t="s">
        <v>238</v>
      </c>
      <c r="C7" s="596" t="s">
        <v>239</v>
      </c>
      <c r="D7" s="596" t="s">
        <v>240</v>
      </c>
      <c r="E7" s="596" t="s">
        <v>238</v>
      </c>
      <c r="F7" s="596" t="s">
        <v>239</v>
      </c>
      <c r="G7" s="596" t="s">
        <v>240</v>
      </c>
      <c r="H7" s="596" t="s">
        <v>238</v>
      </c>
      <c r="I7" s="596" t="s">
        <v>239</v>
      </c>
      <c r="J7" s="596" t="s">
        <v>240</v>
      </c>
      <c r="K7" s="596" t="s">
        <v>238</v>
      </c>
      <c r="L7" s="596" t="s">
        <v>239</v>
      </c>
      <c r="M7" s="596" t="s">
        <v>240</v>
      </c>
      <c r="N7" s="1147"/>
    </row>
    <row r="8" spans="1:14" s="947" customFormat="1" ht="38.25" customHeight="1">
      <c r="A8" s="943" t="s">
        <v>1137</v>
      </c>
      <c r="B8" s="944">
        <v>0</v>
      </c>
      <c r="C8" s="944">
        <v>0</v>
      </c>
      <c r="D8" s="944">
        <v>0</v>
      </c>
      <c r="E8" s="944">
        <v>8</v>
      </c>
      <c r="F8" s="944">
        <v>3</v>
      </c>
      <c r="G8" s="945">
        <v>11</v>
      </c>
      <c r="H8" s="944">
        <v>0</v>
      </c>
      <c r="I8" s="944">
        <v>0</v>
      </c>
      <c r="J8" s="944">
        <v>0</v>
      </c>
      <c r="K8" s="945">
        <f t="shared" ref="K8:M12" si="0">SUM(H8,E8,B8)</f>
        <v>8</v>
      </c>
      <c r="L8" s="945">
        <f t="shared" si="0"/>
        <v>3</v>
      </c>
      <c r="M8" s="945">
        <f t="shared" si="0"/>
        <v>11</v>
      </c>
      <c r="N8" s="946" t="s">
        <v>1138</v>
      </c>
    </row>
    <row r="9" spans="1:14" s="947" customFormat="1" ht="38.25" customHeight="1">
      <c r="A9" s="686" t="s">
        <v>1139</v>
      </c>
      <c r="B9" s="685">
        <v>0</v>
      </c>
      <c r="C9" s="685">
        <v>0</v>
      </c>
      <c r="D9" s="685">
        <v>0</v>
      </c>
      <c r="E9" s="685">
        <v>12</v>
      </c>
      <c r="F9" s="685">
        <v>20</v>
      </c>
      <c r="G9" s="685">
        <v>32</v>
      </c>
      <c r="H9" s="685">
        <v>4</v>
      </c>
      <c r="I9" s="685">
        <v>2</v>
      </c>
      <c r="J9" s="685">
        <v>6</v>
      </c>
      <c r="K9" s="685">
        <f t="shared" si="0"/>
        <v>16</v>
      </c>
      <c r="L9" s="685">
        <f t="shared" si="0"/>
        <v>22</v>
      </c>
      <c r="M9" s="685">
        <f t="shared" si="0"/>
        <v>38</v>
      </c>
      <c r="N9" s="948" t="s">
        <v>1140</v>
      </c>
    </row>
    <row r="10" spans="1:14" s="947" customFormat="1" ht="38.25" customHeight="1">
      <c r="A10" s="869" t="s">
        <v>1141</v>
      </c>
      <c r="B10" s="685">
        <v>0</v>
      </c>
      <c r="C10" s="685">
        <v>0</v>
      </c>
      <c r="D10" s="685">
        <v>0</v>
      </c>
      <c r="E10" s="685">
        <v>18</v>
      </c>
      <c r="F10" s="685">
        <v>11</v>
      </c>
      <c r="G10" s="685">
        <v>29</v>
      </c>
      <c r="H10" s="685">
        <v>0</v>
      </c>
      <c r="I10" s="685">
        <v>0</v>
      </c>
      <c r="J10" s="685">
        <v>0</v>
      </c>
      <c r="K10" s="685">
        <f t="shared" si="0"/>
        <v>18</v>
      </c>
      <c r="L10" s="685">
        <f t="shared" si="0"/>
        <v>11</v>
      </c>
      <c r="M10" s="685">
        <f t="shared" si="0"/>
        <v>29</v>
      </c>
      <c r="N10" s="948" t="s">
        <v>1142</v>
      </c>
    </row>
    <row r="11" spans="1:14" s="947" customFormat="1" ht="38.25" customHeight="1">
      <c r="A11" s="869" t="s">
        <v>1143</v>
      </c>
      <c r="B11" s="690">
        <v>0</v>
      </c>
      <c r="C11" s="690">
        <v>0</v>
      </c>
      <c r="D11" s="690">
        <v>0</v>
      </c>
      <c r="E11" s="690">
        <v>12</v>
      </c>
      <c r="F11" s="690">
        <v>20</v>
      </c>
      <c r="G11" s="685">
        <v>32</v>
      </c>
      <c r="H11" s="690">
        <v>0</v>
      </c>
      <c r="I11" s="690">
        <v>0</v>
      </c>
      <c r="J11" s="690">
        <v>0</v>
      </c>
      <c r="K11" s="685">
        <f t="shared" si="0"/>
        <v>12</v>
      </c>
      <c r="L11" s="685">
        <f t="shared" si="0"/>
        <v>20</v>
      </c>
      <c r="M11" s="685">
        <f t="shared" si="0"/>
        <v>32</v>
      </c>
      <c r="N11" s="949" t="s">
        <v>1144</v>
      </c>
    </row>
    <row r="12" spans="1:14" s="947" customFormat="1" ht="38.25" customHeight="1" thickBot="1">
      <c r="A12" s="950" t="s">
        <v>1145</v>
      </c>
      <c r="B12" s="926">
        <v>0</v>
      </c>
      <c r="C12" s="926">
        <v>0</v>
      </c>
      <c r="D12" s="926">
        <v>0</v>
      </c>
      <c r="E12" s="926">
        <v>0</v>
      </c>
      <c r="F12" s="926">
        <v>1</v>
      </c>
      <c r="G12" s="691">
        <v>1</v>
      </c>
      <c r="H12" s="926">
        <v>0</v>
      </c>
      <c r="I12" s="926">
        <v>0</v>
      </c>
      <c r="J12" s="926">
        <v>0</v>
      </c>
      <c r="K12" s="682">
        <f t="shared" si="0"/>
        <v>0</v>
      </c>
      <c r="L12" s="682">
        <f t="shared" si="0"/>
        <v>1</v>
      </c>
      <c r="M12" s="682">
        <f t="shared" si="0"/>
        <v>1</v>
      </c>
      <c r="N12" s="949" t="s">
        <v>1146</v>
      </c>
    </row>
    <row r="13" spans="1:14" s="947" customFormat="1" ht="31.5" customHeight="1" thickBot="1">
      <c r="A13" s="746" t="s">
        <v>78</v>
      </c>
      <c r="B13" s="693">
        <f>SUM(B8:B12)</f>
        <v>0</v>
      </c>
      <c r="C13" s="693">
        <f t="shared" ref="C13:M13" si="1">SUM(C8:C12)</f>
        <v>0</v>
      </c>
      <c r="D13" s="693">
        <f t="shared" si="1"/>
        <v>0</v>
      </c>
      <c r="E13" s="693">
        <f t="shared" si="1"/>
        <v>50</v>
      </c>
      <c r="F13" s="693">
        <f t="shared" si="1"/>
        <v>55</v>
      </c>
      <c r="G13" s="693">
        <f t="shared" si="1"/>
        <v>105</v>
      </c>
      <c r="H13" s="693">
        <f t="shared" si="1"/>
        <v>4</v>
      </c>
      <c r="I13" s="693">
        <f t="shared" si="1"/>
        <v>2</v>
      </c>
      <c r="J13" s="693">
        <f t="shared" si="1"/>
        <v>6</v>
      </c>
      <c r="K13" s="693">
        <f t="shared" si="1"/>
        <v>54</v>
      </c>
      <c r="L13" s="693">
        <f t="shared" si="1"/>
        <v>57</v>
      </c>
      <c r="M13" s="693">
        <f t="shared" si="1"/>
        <v>111</v>
      </c>
      <c r="N13" s="830" t="s">
        <v>1059</v>
      </c>
    </row>
    <row r="14" spans="1:14" s="947" customFormat="1" ht="13.5" thickTop="1"/>
    <row r="15" spans="1:14" s="947" customFormat="1"/>
    <row r="16" spans="1:14" s="947" customFormat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2"/>
  <sheetViews>
    <sheetView rightToLeft="1" view="pageBreakPreview" zoomScale="80" zoomScaleSheetLayoutView="80" workbookViewId="0">
      <selection activeCell="K15" sqref="K15"/>
    </sheetView>
  </sheetViews>
  <sheetFormatPr defaultRowHeight="15"/>
  <cols>
    <col min="1" max="1" width="27.28515625" style="864" customWidth="1"/>
    <col min="2" max="13" width="8.28515625" style="864" customWidth="1"/>
    <col min="14" max="14" width="41.28515625" style="864" customWidth="1"/>
    <col min="15" max="16384" width="9.140625" style="864"/>
  </cols>
  <sheetData>
    <row r="1" spans="1:21" ht="30" customHeight="1">
      <c r="A1" s="1158" t="s">
        <v>1147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21" ht="48" customHeight="1">
      <c r="A2" s="1171" t="s">
        <v>1148</v>
      </c>
      <c r="B2" s="1171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</row>
    <row r="3" spans="1:21" ht="30" customHeight="1" thickBot="1">
      <c r="A3" s="942" t="s">
        <v>1156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36" t="s">
        <v>1157</v>
      </c>
    </row>
    <row r="4" spans="1:21" ht="26.25" customHeight="1" thickTop="1">
      <c r="A4" s="1145" t="s">
        <v>1128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1129</v>
      </c>
    </row>
    <row r="5" spans="1:21" ht="26.2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21" ht="26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  <c r="P6" s="1146"/>
      <c r="Q6" s="1146"/>
      <c r="R6" s="1146"/>
      <c r="S6" s="1146"/>
      <c r="T6" s="1146"/>
      <c r="U6" s="1146"/>
    </row>
    <row r="7" spans="1:21" ht="26.2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21" ht="36" customHeight="1">
      <c r="A8" s="654" t="s">
        <v>250</v>
      </c>
      <c r="B8" s="654">
        <v>0</v>
      </c>
      <c r="C8" s="654">
        <v>0</v>
      </c>
      <c r="D8" s="654">
        <v>0</v>
      </c>
      <c r="E8" s="654">
        <v>6</v>
      </c>
      <c r="F8" s="654">
        <v>1</v>
      </c>
      <c r="G8" s="654">
        <v>7</v>
      </c>
      <c r="H8" s="654">
        <v>0</v>
      </c>
      <c r="I8" s="654">
        <v>0</v>
      </c>
      <c r="J8" s="654">
        <v>0</v>
      </c>
      <c r="K8" s="654">
        <f>H8+E8+B8</f>
        <v>6</v>
      </c>
      <c r="L8" s="654">
        <f>I8+F8+C8</f>
        <v>1</v>
      </c>
      <c r="M8" s="654">
        <f>SUM(K8:L8)</f>
        <v>7</v>
      </c>
      <c r="N8" s="951" t="s">
        <v>251</v>
      </c>
    </row>
    <row r="9" spans="1:21" ht="33.75" customHeight="1">
      <c r="A9" s="959" t="s">
        <v>1150</v>
      </c>
      <c r="B9" s="679">
        <v>2</v>
      </c>
      <c r="C9" s="679">
        <v>1</v>
      </c>
      <c r="D9" s="679">
        <v>3</v>
      </c>
      <c r="E9" s="679">
        <v>13</v>
      </c>
      <c r="F9" s="679">
        <v>16</v>
      </c>
      <c r="G9" s="679">
        <v>29</v>
      </c>
      <c r="H9" s="679">
        <v>2</v>
      </c>
      <c r="I9" s="679">
        <v>2</v>
      </c>
      <c r="J9" s="679">
        <v>4</v>
      </c>
      <c r="K9" s="679">
        <f>SUM(B9,E9,H9)</f>
        <v>17</v>
      </c>
      <c r="L9" s="679">
        <f>SUM(C9,F9,I9)</f>
        <v>19</v>
      </c>
      <c r="M9" s="679">
        <f>SUM(K9:L9)</f>
        <v>36</v>
      </c>
      <c r="N9" s="951" t="s">
        <v>1151</v>
      </c>
    </row>
    <row r="10" spans="1:21" ht="43.5" customHeight="1" thickBot="1">
      <c r="A10" s="960" t="s">
        <v>1152</v>
      </c>
      <c r="B10" s="927">
        <v>0</v>
      </c>
      <c r="C10" s="927">
        <v>0</v>
      </c>
      <c r="D10" s="927">
        <v>0</v>
      </c>
      <c r="E10" s="927">
        <v>0</v>
      </c>
      <c r="F10" s="927">
        <v>5</v>
      </c>
      <c r="G10" s="927">
        <v>5</v>
      </c>
      <c r="H10" s="927">
        <v>0</v>
      </c>
      <c r="I10" s="927">
        <v>0</v>
      </c>
      <c r="J10" s="927">
        <v>0</v>
      </c>
      <c r="K10" s="927">
        <f>SUM(B10,E10,H10)</f>
        <v>0</v>
      </c>
      <c r="L10" s="927">
        <f>SUM(C10,F10,I10)</f>
        <v>5</v>
      </c>
      <c r="M10" s="927">
        <f>SUM(K10:L10)</f>
        <v>5</v>
      </c>
      <c r="N10" s="951" t="s">
        <v>1153</v>
      </c>
    </row>
    <row r="11" spans="1:21" ht="36" customHeight="1" thickBot="1">
      <c r="A11" s="952" t="s">
        <v>78</v>
      </c>
      <c r="B11" s="953">
        <f>SUM(B8:B10)</f>
        <v>2</v>
      </c>
      <c r="C11" s="953">
        <f t="shared" ref="C11:L11" si="0">SUM(C8:C10)</f>
        <v>1</v>
      </c>
      <c r="D11" s="953">
        <f t="shared" si="0"/>
        <v>3</v>
      </c>
      <c r="E11" s="953">
        <f t="shared" si="0"/>
        <v>19</v>
      </c>
      <c r="F11" s="953">
        <f t="shared" si="0"/>
        <v>22</v>
      </c>
      <c r="G11" s="953">
        <f t="shared" si="0"/>
        <v>41</v>
      </c>
      <c r="H11" s="953">
        <f t="shared" si="0"/>
        <v>2</v>
      </c>
      <c r="I11" s="953">
        <f t="shared" si="0"/>
        <v>2</v>
      </c>
      <c r="J11" s="953">
        <f t="shared" si="0"/>
        <v>4</v>
      </c>
      <c r="K11" s="953">
        <f t="shared" si="0"/>
        <v>23</v>
      </c>
      <c r="L11" s="953">
        <f t="shared" si="0"/>
        <v>25</v>
      </c>
      <c r="M11" s="953">
        <f>SUM(K11:L11)</f>
        <v>48</v>
      </c>
      <c r="N11" s="830" t="s">
        <v>1059</v>
      </c>
    </row>
    <row r="12" spans="1:21" ht="15.75" thickTop="1"/>
  </sheetData>
  <mergeCells count="13">
    <mergeCell ref="H5:J5"/>
    <mergeCell ref="K5:M5"/>
    <mergeCell ref="P6:U6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0.5" right="0.5" top="1.5" bottom="0.75" header="1" footer="1"/>
  <pageSetup paperSize="9" scale="80" firstPageNumber="161" orientation="landscape" useFirstPageNumber="1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2"/>
  <sheetViews>
    <sheetView rightToLeft="1" view="pageBreakPreview" zoomScale="80" zoomScaleSheetLayoutView="80" workbookViewId="0">
      <selection activeCell="A9" sqref="A9"/>
    </sheetView>
  </sheetViews>
  <sheetFormatPr defaultRowHeight="15"/>
  <cols>
    <col min="1" max="1" width="28.140625" style="864" bestFit="1" customWidth="1"/>
    <col min="2" max="13" width="7" style="864" customWidth="1"/>
    <col min="14" max="14" width="44.7109375" style="864" customWidth="1"/>
    <col min="15" max="16384" width="9.140625" style="864"/>
  </cols>
  <sheetData>
    <row r="1" spans="1:14" ht="30" customHeight="1">
      <c r="A1" s="1158" t="s">
        <v>1154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</row>
    <row r="2" spans="1:14" ht="47.25" customHeight="1">
      <c r="A2" s="1171" t="s">
        <v>1155</v>
      </c>
      <c r="B2" s="1171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</row>
    <row r="3" spans="1:14" s="954" customFormat="1" ht="30" customHeight="1" thickBot="1">
      <c r="A3" s="759" t="s">
        <v>1220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60" t="s">
        <v>1221</v>
      </c>
    </row>
    <row r="4" spans="1:14" ht="26.25" customHeight="1" thickTop="1">
      <c r="A4" s="1145" t="s">
        <v>1128</v>
      </c>
      <c r="B4" s="1145" t="s">
        <v>860</v>
      </c>
      <c r="C4" s="1145"/>
      <c r="D4" s="1145"/>
      <c r="E4" s="1145" t="s">
        <v>861</v>
      </c>
      <c r="F4" s="1145"/>
      <c r="G4" s="1145"/>
      <c r="H4" s="1145" t="s">
        <v>862</v>
      </c>
      <c r="I4" s="1145"/>
      <c r="J4" s="1145"/>
      <c r="K4" s="1145" t="s">
        <v>863</v>
      </c>
      <c r="L4" s="1145"/>
      <c r="M4" s="1145"/>
      <c r="N4" s="1145" t="s">
        <v>1129</v>
      </c>
    </row>
    <row r="5" spans="1:14" ht="26.25" customHeight="1">
      <c r="A5" s="1146"/>
      <c r="B5" s="1146" t="s">
        <v>865</v>
      </c>
      <c r="C5" s="1146"/>
      <c r="D5" s="1146"/>
      <c r="E5" s="1146" t="s">
        <v>866</v>
      </c>
      <c r="F5" s="1146"/>
      <c r="G5" s="1146"/>
      <c r="H5" s="1146" t="s">
        <v>867</v>
      </c>
      <c r="I5" s="1146"/>
      <c r="J5" s="1146"/>
      <c r="K5" s="1146" t="s">
        <v>868</v>
      </c>
      <c r="L5" s="1146"/>
      <c r="M5" s="1146"/>
      <c r="N5" s="1146"/>
    </row>
    <row r="6" spans="1:14" ht="26.25" customHeight="1">
      <c r="A6" s="1146"/>
      <c r="B6" s="596" t="s">
        <v>235</v>
      </c>
      <c r="C6" s="596" t="s">
        <v>236</v>
      </c>
      <c r="D6" s="596" t="s">
        <v>241</v>
      </c>
      <c r="E6" s="596" t="s">
        <v>235</v>
      </c>
      <c r="F6" s="596" t="s">
        <v>236</v>
      </c>
      <c r="G6" s="596" t="s">
        <v>241</v>
      </c>
      <c r="H6" s="596" t="s">
        <v>235</v>
      </c>
      <c r="I6" s="596" t="s">
        <v>236</v>
      </c>
      <c r="J6" s="596" t="s">
        <v>241</v>
      </c>
      <c r="K6" s="596" t="s">
        <v>235</v>
      </c>
      <c r="L6" s="596" t="s">
        <v>236</v>
      </c>
      <c r="M6" s="596" t="s">
        <v>241</v>
      </c>
      <c r="N6" s="1146"/>
    </row>
    <row r="7" spans="1:14" ht="26.25" customHeight="1" thickBot="1">
      <c r="A7" s="1147"/>
      <c r="B7" s="598" t="s">
        <v>238</v>
      </c>
      <c r="C7" s="598" t="s">
        <v>239</v>
      </c>
      <c r="D7" s="598" t="s">
        <v>240</v>
      </c>
      <c r="E7" s="598" t="s">
        <v>238</v>
      </c>
      <c r="F7" s="598" t="s">
        <v>239</v>
      </c>
      <c r="G7" s="598" t="s">
        <v>240</v>
      </c>
      <c r="H7" s="598" t="s">
        <v>238</v>
      </c>
      <c r="I7" s="598" t="s">
        <v>239</v>
      </c>
      <c r="J7" s="598" t="s">
        <v>240</v>
      </c>
      <c r="K7" s="598" t="s">
        <v>238</v>
      </c>
      <c r="L7" s="598" t="s">
        <v>239</v>
      </c>
      <c r="M7" s="598" t="s">
        <v>240</v>
      </c>
      <c r="N7" s="1147"/>
    </row>
    <row r="8" spans="1:14" ht="39" customHeight="1">
      <c r="A8" s="596" t="s">
        <v>1233</v>
      </c>
      <c r="B8" s="596">
        <v>0</v>
      </c>
      <c r="C8" s="596">
        <v>0</v>
      </c>
      <c r="D8" s="596">
        <v>0</v>
      </c>
      <c r="E8" s="596">
        <v>3</v>
      </c>
      <c r="F8" s="596">
        <v>4</v>
      </c>
      <c r="G8" s="596">
        <v>7</v>
      </c>
      <c r="H8" s="596">
        <v>0</v>
      </c>
      <c r="I8" s="596">
        <v>0</v>
      </c>
      <c r="J8" s="596">
        <v>0</v>
      </c>
      <c r="K8" s="596">
        <f>SUM(H8,E8,B8)</f>
        <v>3</v>
      </c>
      <c r="L8" s="596">
        <f t="shared" ref="L8:M11" si="0">SUM(I8,F8,C8)</f>
        <v>4</v>
      </c>
      <c r="M8" s="596">
        <f t="shared" si="0"/>
        <v>7</v>
      </c>
      <c r="N8" s="847" t="s">
        <v>1158</v>
      </c>
    </row>
    <row r="9" spans="1:14" ht="43.5" customHeight="1">
      <c r="A9" s="602" t="s">
        <v>1232</v>
      </c>
      <c r="B9" s="955">
        <v>0</v>
      </c>
      <c r="C9" s="955">
        <v>0</v>
      </c>
      <c r="D9" s="955">
        <v>0</v>
      </c>
      <c r="E9" s="955">
        <v>1</v>
      </c>
      <c r="F9" s="955">
        <v>8</v>
      </c>
      <c r="G9" s="955">
        <v>9</v>
      </c>
      <c r="H9" s="955">
        <v>0</v>
      </c>
      <c r="I9" s="955">
        <v>0</v>
      </c>
      <c r="J9" s="955">
        <v>0</v>
      </c>
      <c r="K9" s="955">
        <f>SUM(H9,E9,B9)</f>
        <v>1</v>
      </c>
      <c r="L9" s="955">
        <f t="shared" si="0"/>
        <v>8</v>
      </c>
      <c r="M9" s="955">
        <f t="shared" si="0"/>
        <v>9</v>
      </c>
      <c r="N9" s="956" t="s">
        <v>1159</v>
      </c>
    </row>
    <row r="10" spans="1:14" ht="43.5" customHeight="1" thickBot="1">
      <c r="A10" s="958" t="s">
        <v>1160</v>
      </c>
      <c r="B10" s="957">
        <v>0</v>
      </c>
      <c r="C10" s="957">
        <v>0</v>
      </c>
      <c r="D10" s="957">
        <v>0</v>
      </c>
      <c r="E10" s="957">
        <v>0</v>
      </c>
      <c r="F10" s="957">
        <v>3</v>
      </c>
      <c r="G10" s="771">
        <v>3</v>
      </c>
      <c r="H10" s="771">
        <v>0</v>
      </c>
      <c r="I10" s="771">
        <v>0</v>
      </c>
      <c r="J10" s="771">
        <v>0</v>
      </c>
      <c r="K10" s="771">
        <f>SUM(H10,E10,B10)</f>
        <v>0</v>
      </c>
      <c r="L10" s="771">
        <f t="shared" si="0"/>
        <v>3</v>
      </c>
      <c r="M10" s="771">
        <f t="shared" si="0"/>
        <v>3</v>
      </c>
      <c r="N10" s="951" t="s">
        <v>1161</v>
      </c>
    </row>
    <row r="11" spans="1:14" ht="43.5" customHeight="1" thickBot="1">
      <c r="A11" s="829" t="s">
        <v>78</v>
      </c>
      <c r="B11" s="774">
        <f>SUM(B8:B10)</f>
        <v>0</v>
      </c>
      <c r="C11" s="774">
        <f t="shared" ref="C11:J11" si="1">SUM(C8:C10)</f>
        <v>0</v>
      </c>
      <c r="D11" s="774">
        <f t="shared" si="1"/>
        <v>0</v>
      </c>
      <c r="E11" s="774">
        <f t="shared" si="1"/>
        <v>4</v>
      </c>
      <c r="F11" s="774">
        <f t="shared" si="1"/>
        <v>15</v>
      </c>
      <c r="G11" s="774">
        <f t="shared" si="1"/>
        <v>19</v>
      </c>
      <c r="H11" s="774">
        <f t="shared" si="1"/>
        <v>0</v>
      </c>
      <c r="I11" s="774">
        <f t="shared" si="1"/>
        <v>0</v>
      </c>
      <c r="J11" s="774">
        <f t="shared" si="1"/>
        <v>0</v>
      </c>
      <c r="K11" s="774">
        <f>SUM(H11,E11,B11)</f>
        <v>4</v>
      </c>
      <c r="L11" s="774">
        <f t="shared" si="0"/>
        <v>15</v>
      </c>
      <c r="M11" s="774">
        <f t="shared" si="0"/>
        <v>19</v>
      </c>
      <c r="N11" s="830" t="s">
        <v>1059</v>
      </c>
    </row>
    <row r="12" spans="1:14" ht="15.75" thickTop="1"/>
  </sheetData>
  <mergeCells count="12">
    <mergeCell ref="H5:J5"/>
    <mergeCell ref="K5:M5"/>
    <mergeCell ref="A1:N1"/>
    <mergeCell ref="A2:N2"/>
    <mergeCell ref="A4:A7"/>
    <mergeCell ref="B4:D4"/>
    <mergeCell ref="E4:G4"/>
    <mergeCell ref="H4:J4"/>
    <mergeCell ref="K4:M4"/>
    <mergeCell ref="N4:N7"/>
    <mergeCell ref="B5:D5"/>
    <mergeCell ref="E5:G5"/>
  </mergeCells>
  <printOptions horizontalCentered="1"/>
  <pageMargins left="1" right="1" top="1.5" bottom="0.75" header="1" footer="1"/>
  <pageSetup paperSize="9" scale="80" firstPageNumber="161" orientation="landscape" useFirstPageNumber="1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"/>
  <sheetViews>
    <sheetView topLeftCell="K1" workbookViewId="0">
      <selection activeCell="S20" sqref="S20"/>
    </sheetView>
  </sheetViews>
  <sheetFormatPr defaultRowHeight="12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00"/>
  </sheetPr>
  <dimension ref="A1:K31"/>
  <sheetViews>
    <sheetView rightToLeft="1" view="pageBreakPreview" zoomScale="85" zoomScaleNormal="60" zoomScaleSheetLayoutView="85" workbookViewId="0">
      <selection activeCell="B18" sqref="B18"/>
    </sheetView>
  </sheetViews>
  <sheetFormatPr defaultRowHeight="18.75"/>
  <cols>
    <col min="1" max="1" width="30.7109375" style="13" customWidth="1"/>
    <col min="2" max="10" width="10.42578125" style="13" customWidth="1"/>
    <col min="11" max="11" width="30.7109375" style="13" customWidth="1"/>
    <col min="12" max="250" width="9.140625" style="13"/>
    <col min="251" max="251" width="24.7109375" style="13" customWidth="1"/>
    <col min="252" max="263" width="10.5703125" style="13" customWidth="1"/>
    <col min="264" max="506" width="9.140625" style="13"/>
    <col min="507" max="507" width="24.7109375" style="13" customWidth="1"/>
    <col min="508" max="519" width="10.5703125" style="13" customWidth="1"/>
    <col min="520" max="762" width="9.140625" style="13"/>
    <col min="763" max="763" width="24.7109375" style="13" customWidth="1"/>
    <col min="764" max="775" width="10.5703125" style="13" customWidth="1"/>
    <col min="776" max="1018" width="9.140625" style="13"/>
    <col min="1019" max="1019" width="24.7109375" style="13" customWidth="1"/>
    <col min="1020" max="1031" width="10.5703125" style="13" customWidth="1"/>
    <col min="1032" max="1274" width="9.140625" style="13"/>
    <col min="1275" max="1275" width="24.7109375" style="13" customWidth="1"/>
    <col min="1276" max="1287" width="10.5703125" style="13" customWidth="1"/>
    <col min="1288" max="1530" width="9.140625" style="13"/>
    <col min="1531" max="1531" width="24.7109375" style="13" customWidth="1"/>
    <col min="1532" max="1543" width="10.5703125" style="13" customWidth="1"/>
    <col min="1544" max="1786" width="9.140625" style="13"/>
    <col min="1787" max="1787" width="24.7109375" style="13" customWidth="1"/>
    <col min="1788" max="1799" width="10.5703125" style="13" customWidth="1"/>
    <col min="1800" max="2042" width="9.140625" style="13"/>
    <col min="2043" max="2043" width="24.7109375" style="13" customWidth="1"/>
    <col min="2044" max="2055" width="10.5703125" style="13" customWidth="1"/>
    <col min="2056" max="2298" width="9.140625" style="13"/>
    <col min="2299" max="2299" width="24.7109375" style="13" customWidth="1"/>
    <col min="2300" max="2311" width="10.5703125" style="13" customWidth="1"/>
    <col min="2312" max="2554" width="9.140625" style="13"/>
    <col min="2555" max="2555" width="24.7109375" style="13" customWidth="1"/>
    <col min="2556" max="2567" width="10.5703125" style="13" customWidth="1"/>
    <col min="2568" max="2810" width="9.140625" style="13"/>
    <col min="2811" max="2811" width="24.7109375" style="13" customWidth="1"/>
    <col min="2812" max="2823" width="10.5703125" style="13" customWidth="1"/>
    <col min="2824" max="3066" width="9.140625" style="13"/>
    <col min="3067" max="3067" width="24.7109375" style="13" customWidth="1"/>
    <col min="3068" max="3079" width="10.5703125" style="13" customWidth="1"/>
    <col min="3080" max="3322" width="9.140625" style="13"/>
    <col min="3323" max="3323" width="24.7109375" style="13" customWidth="1"/>
    <col min="3324" max="3335" width="10.5703125" style="13" customWidth="1"/>
    <col min="3336" max="3578" width="9.140625" style="13"/>
    <col min="3579" max="3579" width="24.7109375" style="13" customWidth="1"/>
    <col min="3580" max="3591" width="10.5703125" style="13" customWidth="1"/>
    <col min="3592" max="3834" width="9.140625" style="13"/>
    <col min="3835" max="3835" width="24.7109375" style="13" customWidth="1"/>
    <col min="3836" max="3847" width="10.5703125" style="13" customWidth="1"/>
    <col min="3848" max="4090" width="9.140625" style="13"/>
    <col min="4091" max="4091" width="24.7109375" style="13" customWidth="1"/>
    <col min="4092" max="4103" width="10.5703125" style="13" customWidth="1"/>
    <col min="4104" max="4346" width="9.140625" style="13"/>
    <col min="4347" max="4347" width="24.7109375" style="13" customWidth="1"/>
    <col min="4348" max="4359" width="10.5703125" style="13" customWidth="1"/>
    <col min="4360" max="4602" width="9.140625" style="13"/>
    <col min="4603" max="4603" width="24.7109375" style="13" customWidth="1"/>
    <col min="4604" max="4615" width="10.5703125" style="13" customWidth="1"/>
    <col min="4616" max="4858" width="9.140625" style="13"/>
    <col min="4859" max="4859" width="24.7109375" style="13" customWidth="1"/>
    <col min="4860" max="4871" width="10.5703125" style="13" customWidth="1"/>
    <col min="4872" max="5114" width="9.140625" style="13"/>
    <col min="5115" max="5115" width="24.7109375" style="13" customWidth="1"/>
    <col min="5116" max="5127" width="10.5703125" style="13" customWidth="1"/>
    <col min="5128" max="5370" width="9.140625" style="13"/>
    <col min="5371" max="5371" width="24.7109375" style="13" customWidth="1"/>
    <col min="5372" max="5383" width="10.5703125" style="13" customWidth="1"/>
    <col min="5384" max="5626" width="9.140625" style="13"/>
    <col min="5627" max="5627" width="24.7109375" style="13" customWidth="1"/>
    <col min="5628" max="5639" width="10.5703125" style="13" customWidth="1"/>
    <col min="5640" max="5882" width="9.140625" style="13"/>
    <col min="5883" max="5883" width="24.7109375" style="13" customWidth="1"/>
    <col min="5884" max="5895" width="10.5703125" style="13" customWidth="1"/>
    <col min="5896" max="6138" width="9.140625" style="13"/>
    <col min="6139" max="6139" width="24.7109375" style="13" customWidth="1"/>
    <col min="6140" max="6151" width="10.5703125" style="13" customWidth="1"/>
    <col min="6152" max="6394" width="9.140625" style="13"/>
    <col min="6395" max="6395" width="24.7109375" style="13" customWidth="1"/>
    <col min="6396" max="6407" width="10.5703125" style="13" customWidth="1"/>
    <col min="6408" max="6650" width="9.140625" style="13"/>
    <col min="6651" max="6651" width="24.7109375" style="13" customWidth="1"/>
    <col min="6652" max="6663" width="10.5703125" style="13" customWidth="1"/>
    <col min="6664" max="6906" width="9.140625" style="13"/>
    <col min="6907" max="6907" width="24.7109375" style="13" customWidth="1"/>
    <col min="6908" max="6919" width="10.5703125" style="13" customWidth="1"/>
    <col min="6920" max="7162" width="9.140625" style="13"/>
    <col min="7163" max="7163" width="24.7109375" style="13" customWidth="1"/>
    <col min="7164" max="7175" width="10.5703125" style="13" customWidth="1"/>
    <col min="7176" max="7418" width="9.140625" style="13"/>
    <col min="7419" max="7419" width="24.7109375" style="13" customWidth="1"/>
    <col min="7420" max="7431" width="10.5703125" style="13" customWidth="1"/>
    <col min="7432" max="7674" width="9.140625" style="13"/>
    <col min="7675" max="7675" width="24.7109375" style="13" customWidth="1"/>
    <col min="7676" max="7687" width="10.5703125" style="13" customWidth="1"/>
    <col min="7688" max="7930" width="9.140625" style="13"/>
    <col min="7931" max="7931" width="24.7109375" style="13" customWidth="1"/>
    <col min="7932" max="7943" width="10.5703125" style="13" customWidth="1"/>
    <col min="7944" max="8186" width="9.140625" style="13"/>
    <col min="8187" max="8187" width="24.7109375" style="13" customWidth="1"/>
    <col min="8188" max="8199" width="10.5703125" style="13" customWidth="1"/>
    <col min="8200" max="8442" width="9.140625" style="13"/>
    <col min="8443" max="8443" width="24.7109375" style="13" customWidth="1"/>
    <col min="8444" max="8455" width="10.5703125" style="13" customWidth="1"/>
    <col min="8456" max="8698" width="9.140625" style="13"/>
    <col min="8699" max="8699" width="24.7109375" style="13" customWidth="1"/>
    <col min="8700" max="8711" width="10.5703125" style="13" customWidth="1"/>
    <col min="8712" max="8954" width="9.140625" style="13"/>
    <col min="8955" max="8955" width="24.7109375" style="13" customWidth="1"/>
    <col min="8956" max="8967" width="10.5703125" style="13" customWidth="1"/>
    <col min="8968" max="9210" width="9.140625" style="13"/>
    <col min="9211" max="9211" width="24.7109375" style="13" customWidth="1"/>
    <col min="9212" max="9223" width="10.5703125" style="13" customWidth="1"/>
    <col min="9224" max="9466" width="9.140625" style="13"/>
    <col min="9467" max="9467" width="24.7109375" style="13" customWidth="1"/>
    <col min="9468" max="9479" width="10.5703125" style="13" customWidth="1"/>
    <col min="9480" max="9722" width="9.140625" style="13"/>
    <col min="9723" max="9723" width="24.7109375" style="13" customWidth="1"/>
    <col min="9724" max="9735" width="10.5703125" style="13" customWidth="1"/>
    <col min="9736" max="9978" width="9.140625" style="13"/>
    <col min="9979" max="9979" width="24.7109375" style="13" customWidth="1"/>
    <col min="9980" max="9991" width="10.5703125" style="13" customWidth="1"/>
    <col min="9992" max="10234" width="9.140625" style="13"/>
    <col min="10235" max="10235" width="24.7109375" style="13" customWidth="1"/>
    <col min="10236" max="10247" width="10.5703125" style="13" customWidth="1"/>
    <col min="10248" max="10490" width="9.140625" style="13"/>
    <col min="10491" max="10491" width="24.7109375" style="13" customWidth="1"/>
    <col min="10492" max="10503" width="10.5703125" style="13" customWidth="1"/>
    <col min="10504" max="10746" width="9.140625" style="13"/>
    <col min="10747" max="10747" width="24.7109375" style="13" customWidth="1"/>
    <col min="10748" max="10759" width="10.5703125" style="13" customWidth="1"/>
    <col min="10760" max="11002" width="9.140625" style="13"/>
    <col min="11003" max="11003" width="24.7109375" style="13" customWidth="1"/>
    <col min="11004" max="11015" width="10.5703125" style="13" customWidth="1"/>
    <col min="11016" max="11258" width="9.140625" style="13"/>
    <col min="11259" max="11259" width="24.7109375" style="13" customWidth="1"/>
    <col min="11260" max="11271" width="10.5703125" style="13" customWidth="1"/>
    <col min="11272" max="11514" width="9.140625" style="13"/>
    <col min="11515" max="11515" width="24.7109375" style="13" customWidth="1"/>
    <col min="11516" max="11527" width="10.5703125" style="13" customWidth="1"/>
    <col min="11528" max="11770" width="9.140625" style="13"/>
    <col min="11771" max="11771" width="24.7109375" style="13" customWidth="1"/>
    <col min="11772" max="11783" width="10.5703125" style="13" customWidth="1"/>
    <col min="11784" max="12026" width="9.140625" style="13"/>
    <col min="12027" max="12027" width="24.7109375" style="13" customWidth="1"/>
    <col min="12028" max="12039" width="10.5703125" style="13" customWidth="1"/>
    <col min="12040" max="12282" width="9.140625" style="13"/>
    <col min="12283" max="12283" width="24.7109375" style="13" customWidth="1"/>
    <col min="12284" max="12295" width="10.5703125" style="13" customWidth="1"/>
    <col min="12296" max="12538" width="9.140625" style="13"/>
    <col min="12539" max="12539" width="24.7109375" style="13" customWidth="1"/>
    <col min="12540" max="12551" width="10.5703125" style="13" customWidth="1"/>
    <col min="12552" max="12794" width="9.140625" style="13"/>
    <col min="12795" max="12795" width="24.7109375" style="13" customWidth="1"/>
    <col min="12796" max="12807" width="10.5703125" style="13" customWidth="1"/>
    <col min="12808" max="13050" width="9.140625" style="13"/>
    <col min="13051" max="13051" width="24.7109375" style="13" customWidth="1"/>
    <col min="13052" max="13063" width="10.5703125" style="13" customWidth="1"/>
    <col min="13064" max="13306" width="9.140625" style="13"/>
    <col min="13307" max="13307" width="24.7109375" style="13" customWidth="1"/>
    <col min="13308" max="13319" width="10.5703125" style="13" customWidth="1"/>
    <col min="13320" max="13562" width="9.140625" style="13"/>
    <col min="13563" max="13563" width="24.7109375" style="13" customWidth="1"/>
    <col min="13564" max="13575" width="10.5703125" style="13" customWidth="1"/>
    <col min="13576" max="13818" width="9.140625" style="13"/>
    <col min="13819" max="13819" width="24.7109375" style="13" customWidth="1"/>
    <col min="13820" max="13831" width="10.5703125" style="13" customWidth="1"/>
    <col min="13832" max="14074" width="9.140625" style="13"/>
    <col min="14075" max="14075" width="24.7109375" style="13" customWidth="1"/>
    <col min="14076" max="14087" width="10.5703125" style="13" customWidth="1"/>
    <col min="14088" max="14330" width="9.140625" style="13"/>
    <col min="14331" max="14331" width="24.7109375" style="13" customWidth="1"/>
    <col min="14332" max="14343" width="10.5703125" style="13" customWidth="1"/>
    <col min="14344" max="14586" width="9.140625" style="13"/>
    <col min="14587" max="14587" width="24.7109375" style="13" customWidth="1"/>
    <col min="14588" max="14599" width="10.5703125" style="13" customWidth="1"/>
    <col min="14600" max="14842" width="9.140625" style="13"/>
    <col min="14843" max="14843" width="24.7109375" style="13" customWidth="1"/>
    <col min="14844" max="14855" width="10.5703125" style="13" customWidth="1"/>
    <col min="14856" max="15098" width="9.140625" style="13"/>
    <col min="15099" max="15099" width="24.7109375" style="13" customWidth="1"/>
    <col min="15100" max="15111" width="10.5703125" style="13" customWidth="1"/>
    <col min="15112" max="15354" width="9.140625" style="13"/>
    <col min="15355" max="15355" width="24.7109375" style="13" customWidth="1"/>
    <col min="15356" max="15367" width="10.5703125" style="13" customWidth="1"/>
    <col min="15368" max="15610" width="9.140625" style="13"/>
    <col min="15611" max="15611" width="24.7109375" style="13" customWidth="1"/>
    <col min="15612" max="15623" width="10.5703125" style="13" customWidth="1"/>
    <col min="15624" max="15866" width="9.140625" style="13"/>
    <col min="15867" max="15867" width="24.7109375" style="13" customWidth="1"/>
    <col min="15868" max="15879" width="10.5703125" style="13" customWidth="1"/>
    <col min="15880" max="16122" width="9.140625" style="13"/>
    <col min="16123" max="16123" width="24.7109375" style="13" customWidth="1"/>
    <col min="16124" max="16135" width="10.5703125" style="13" customWidth="1"/>
    <col min="16136" max="16384" width="9.140625" style="13"/>
  </cols>
  <sheetData>
    <row r="1" spans="1:11" s="117" customFormat="1" ht="27.75" customHeight="1">
      <c r="A1" s="1045" t="s">
        <v>673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17" customFormat="1" ht="37.5" customHeight="1">
      <c r="A2" s="1043" t="s">
        <v>696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3" customFormat="1" ht="21.75" customHeight="1" thickBot="1">
      <c r="A3" s="188" t="s">
        <v>597</v>
      </c>
      <c r="B3" s="187"/>
      <c r="C3" s="187"/>
      <c r="D3" s="187"/>
      <c r="E3" s="187"/>
      <c r="F3" s="187"/>
      <c r="G3" s="187"/>
      <c r="H3" s="187"/>
      <c r="I3" s="187"/>
      <c r="J3" s="187"/>
      <c r="K3" s="66" t="s">
        <v>598</v>
      </c>
    </row>
    <row r="4" spans="1:11" s="3" customFormat="1" ht="20.100000000000001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3" customFormat="1" ht="20.100000000000001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20.100000000000001" customHeight="1">
      <c r="A6" s="1045"/>
      <c r="B6" s="159" t="s">
        <v>235</v>
      </c>
      <c r="C6" s="159" t="s">
        <v>267</v>
      </c>
      <c r="D6" s="295" t="s">
        <v>241</v>
      </c>
      <c r="E6" s="159" t="s">
        <v>235</v>
      </c>
      <c r="F6" s="159" t="s">
        <v>267</v>
      </c>
      <c r="G6" s="295" t="s">
        <v>241</v>
      </c>
      <c r="H6" s="159" t="s">
        <v>235</v>
      </c>
      <c r="I6" s="159" t="s">
        <v>267</v>
      </c>
      <c r="J6" s="295" t="s">
        <v>241</v>
      </c>
      <c r="K6" s="1068"/>
    </row>
    <row r="7" spans="1:11" s="3" customFormat="1" ht="24" customHeight="1" thickBot="1">
      <c r="A7" s="1046"/>
      <c r="B7" s="139" t="s">
        <v>238</v>
      </c>
      <c r="C7" s="139" t="s">
        <v>239</v>
      </c>
      <c r="D7" s="139" t="s">
        <v>240</v>
      </c>
      <c r="E7" s="139" t="s">
        <v>238</v>
      </c>
      <c r="F7" s="139" t="s">
        <v>239</v>
      </c>
      <c r="G7" s="139" t="s">
        <v>240</v>
      </c>
      <c r="H7" s="139" t="s">
        <v>238</v>
      </c>
      <c r="I7" s="139" t="s">
        <v>239</v>
      </c>
      <c r="J7" s="139" t="s">
        <v>240</v>
      </c>
      <c r="K7" s="1069"/>
    </row>
    <row r="8" spans="1:11" ht="27" customHeight="1">
      <c r="A8" s="1066" t="s">
        <v>9</v>
      </c>
      <c r="B8" s="1066"/>
      <c r="C8" s="1066"/>
      <c r="D8" s="1066"/>
      <c r="E8" s="1066"/>
      <c r="F8" s="1066"/>
      <c r="G8" s="1066"/>
      <c r="H8" s="1066"/>
      <c r="I8" s="1066"/>
      <c r="J8" s="1066"/>
      <c r="K8" s="264" t="s">
        <v>164</v>
      </c>
    </row>
    <row r="9" spans="1:11" ht="27" customHeight="1">
      <c r="A9" s="144" t="s">
        <v>16</v>
      </c>
      <c r="B9" s="34">
        <v>51</v>
      </c>
      <c r="C9" s="34">
        <v>63</v>
      </c>
      <c r="D9" s="34">
        <v>114</v>
      </c>
      <c r="E9" s="34">
        <v>0</v>
      </c>
      <c r="F9" s="34">
        <v>0</v>
      </c>
      <c r="G9" s="34">
        <v>0</v>
      </c>
      <c r="H9" s="34">
        <f>SUM(E9,B9)</f>
        <v>51</v>
      </c>
      <c r="I9" s="34">
        <f t="shared" ref="I9:J17" si="0">SUM(F9,C9)</f>
        <v>63</v>
      </c>
      <c r="J9" s="34">
        <f t="shared" si="0"/>
        <v>114</v>
      </c>
      <c r="K9" s="175" t="s">
        <v>172</v>
      </c>
    </row>
    <row r="10" spans="1:11" ht="27" customHeight="1">
      <c r="A10" s="144" t="s">
        <v>18</v>
      </c>
      <c r="B10" s="34">
        <v>17</v>
      </c>
      <c r="C10" s="34">
        <v>40</v>
      </c>
      <c r="D10" s="34">
        <v>57</v>
      </c>
      <c r="E10" s="34">
        <v>0</v>
      </c>
      <c r="F10" s="34">
        <v>0</v>
      </c>
      <c r="G10" s="34">
        <v>0</v>
      </c>
      <c r="H10" s="34">
        <f>SUM(E10,B10)</f>
        <v>17</v>
      </c>
      <c r="I10" s="34">
        <f>SUM(F10,C10)</f>
        <v>40</v>
      </c>
      <c r="J10" s="34">
        <f t="shared" si="0"/>
        <v>57</v>
      </c>
      <c r="K10" s="380" t="s">
        <v>145</v>
      </c>
    </row>
    <row r="11" spans="1:11" ht="27" customHeight="1">
      <c r="A11" s="144" t="s">
        <v>20</v>
      </c>
      <c r="B11" s="34">
        <v>35</v>
      </c>
      <c r="C11" s="34">
        <v>103</v>
      </c>
      <c r="D11" s="34">
        <v>138</v>
      </c>
      <c r="E11" s="34">
        <v>0</v>
      </c>
      <c r="F11" s="34">
        <v>0</v>
      </c>
      <c r="G11" s="34">
        <v>0</v>
      </c>
      <c r="H11" s="34">
        <f t="shared" ref="H11:H17" si="1">SUM(E11,B11)</f>
        <v>35</v>
      </c>
      <c r="I11" s="34">
        <f t="shared" si="0"/>
        <v>103</v>
      </c>
      <c r="J11" s="34">
        <f t="shared" si="0"/>
        <v>138</v>
      </c>
      <c r="K11" s="330" t="s">
        <v>147</v>
      </c>
    </row>
    <row r="12" spans="1:11" ht="27" customHeight="1">
      <c r="A12" s="144" t="s">
        <v>268</v>
      </c>
      <c r="B12" s="34">
        <v>22</v>
      </c>
      <c r="C12" s="34">
        <v>54</v>
      </c>
      <c r="D12" s="34">
        <v>76</v>
      </c>
      <c r="E12" s="34">
        <v>0</v>
      </c>
      <c r="F12" s="34">
        <v>0</v>
      </c>
      <c r="G12" s="34">
        <v>0</v>
      </c>
      <c r="H12" s="34">
        <f t="shared" si="1"/>
        <v>22</v>
      </c>
      <c r="I12" s="34">
        <f t="shared" si="0"/>
        <v>54</v>
      </c>
      <c r="J12" s="34">
        <f t="shared" si="0"/>
        <v>76</v>
      </c>
      <c r="K12" s="330" t="s">
        <v>461</v>
      </c>
    </row>
    <row r="13" spans="1:11" ht="27" customHeight="1">
      <c r="A13" s="144" t="s">
        <v>23</v>
      </c>
      <c r="B13" s="34">
        <v>24</v>
      </c>
      <c r="C13" s="34">
        <v>62</v>
      </c>
      <c r="D13" s="34">
        <v>86</v>
      </c>
      <c r="E13" s="34">
        <v>0</v>
      </c>
      <c r="F13" s="34">
        <v>0</v>
      </c>
      <c r="G13" s="34">
        <v>0</v>
      </c>
      <c r="H13" s="34">
        <f t="shared" si="1"/>
        <v>24</v>
      </c>
      <c r="I13" s="34">
        <f t="shared" si="0"/>
        <v>62</v>
      </c>
      <c r="J13" s="34">
        <f t="shared" si="0"/>
        <v>86</v>
      </c>
      <c r="K13" s="330" t="s">
        <v>151</v>
      </c>
    </row>
    <row r="14" spans="1:11" ht="27" customHeight="1">
      <c r="A14" s="144" t="s">
        <v>269</v>
      </c>
      <c r="B14" s="34">
        <v>1</v>
      </c>
      <c r="C14" s="34">
        <v>19</v>
      </c>
      <c r="D14" s="34">
        <v>20</v>
      </c>
      <c r="E14" s="34">
        <v>0</v>
      </c>
      <c r="F14" s="34">
        <v>0</v>
      </c>
      <c r="G14" s="34">
        <v>0</v>
      </c>
      <c r="H14" s="34">
        <f t="shared" si="1"/>
        <v>1</v>
      </c>
      <c r="I14" s="34">
        <f t="shared" si="0"/>
        <v>19</v>
      </c>
      <c r="J14" s="34">
        <f t="shared" si="0"/>
        <v>20</v>
      </c>
      <c r="K14" s="175" t="s">
        <v>444</v>
      </c>
    </row>
    <row r="15" spans="1:11" ht="27" customHeight="1">
      <c r="A15" s="265" t="s">
        <v>271</v>
      </c>
      <c r="B15" s="34">
        <v>26</v>
      </c>
      <c r="C15" s="34">
        <v>45</v>
      </c>
      <c r="D15" s="34">
        <v>71</v>
      </c>
      <c r="E15" s="34">
        <v>0</v>
      </c>
      <c r="F15" s="34">
        <v>0</v>
      </c>
      <c r="G15" s="34">
        <v>0</v>
      </c>
      <c r="H15" s="34">
        <f>SUM(E15,B15)</f>
        <v>26</v>
      </c>
      <c r="I15" s="34">
        <f>SUM(F15,C15)</f>
        <v>45</v>
      </c>
      <c r="J15" s="34">
        <f>SUM(G15,D15)</f>
        <v>71</v>
      </c>
      <c r="K15" s="175" t="s">
        <v>272</v>
      </c>
    </row>
    <row r="16" spans="1:11" ht="27" customHeight="1">
      <c r="A16" s="144" t="s">
        <v>270</v>
      </c>
      <c r="B16" s="34">
        <v>8</v>
      </c>
      <c r="C16" s="34">
        <v>40</v>
      </c>
      <c r="D16" s="34">
        <v>48</v>
      </c>
      <c r="E16" s="34">
        <v>0</v>
      </c>
      <c r="F16" s="34">
        <v>0</v>
      </c>
      <c r="G16" s="34">
        <v>0</v>
      </c>
      <c r="H16" s="34">
        <f t="shared" si="1"/>
        <v>8</v>
      </c>
      <c r="I16" s="34">
        <f t="shared" si="0"/>
        <v>40</v>
      </c>
      <c r="J16" s="34">
        <f t="shared" si="0"/>
        <v>48</v>
      </c>
      <c r="K16" s="175" t="s">
        <v>157</v>
      </c>
    </row>
    <row r="17" spans="1:11" ht="27" customHeight="1">
      <c r="A17" s="144" t="s">
        <v>63</v>
      </c>
      <c r="B17" s="34">
        <v>19</v>
      </c>
      <c r="C17" s="34">
        <v>39</v>
      </c>
      <c r="D17" s="34">
        <v>58</v>
      </c>
      <c r="E17" s="34">
        <v>0</v>
      </c>
      <c r="F17" s="34">
        <v>0</v>
      </c>
      <c r="G17" s="34">
        <v>0</v>
      </c>
      <c r="H17" s="34">
        <f t="shared" si="1"/>
        <v>19</v>
      </c>
      <c r="I17" s="34">
        <f t="shared" si="0"/>
        <v>39</v>
      </c>
      <c r="J17" s="34">
        <f t="shared" si="0"/>
        <v>58</v>
      </c>
      <c r="K17" s="330" t="s">
        <v>442</v>
      </c>
    </row>
    <row r="18" spans="1:11" ht="27" customHeight="1" thickBot="1">
      <c r="A18" s="144" t="s">
        <v>11</v>
      </c>
      <c r="B18" s="34">
        <f>SUM(B9:B17)</f>
        <v>203</v>
      </c>
      <c r="C18" s="34">
        <f t="shared" ref="C18:J18" si="2">SUM(C9:C17)</f>
        <v>465</v>
      </c>
      <c r="D18" s="34">
        <f t="shared" si="2"/>
        <v>668</v>
      </c>
      <c r="E18" s="34">
        <f t="shared" si="2"/>
        <v>0</v>
      </c>
      <c r="F18" s="34">
        <f t="shared" si="2"/>
        <v>0</v>
      </c>
      <c r="G18" s="34">
        <f t="shared" si="2"/>
        <v>0</v>
      </c>
      <c r="H18" s="34">
        <f t="shared" si="2"/>
        <v>203</v>
      </c>
      <c r="I18" s="34">
        <f t="shared" si="2"/>
        <v>465</v>
      </c>
      <c r="J18" s="34">
        <f t="shared" si="2"/>
        <v>668</v>
      </c>
      <c r="K18" s="175" t="s">
        <v>161</v>
      </c>
    </row>
    <row r="19" spans="1:11" ht="27" customHeight="1" thickBot="1">
      <c r="A19" s="36" t="s">
        <v>78</v>
      </c>
      <c r="B19" s="36">
        <f>SUM(B18)</f>
        <v>203</v>
      </c>
      <c r="C19" s="36">
        <f t="shared" ref="C19:I19" si="3">SUM(C18)</f>
        <v>465</v>
      </c>
      <c r="D19" s="36">
        <f t="shared" si="3"/>
        <v>668</v>
      </c>
      <c r="E19" s="36">
        <f t="shared" si="3"/>
        <v>0</v>
      </c>
      <c r="F19" s="36">
        <f t="shared" si="3"/>
        <v>0</v>
      </c>
      <c r="G19" s="36">
        <f t="shared" si="3"/>
        <v>0</v>
      </c>
      <c r="H19" s="36">
        <f t="shared" si="3"/>
        <v>203</v>
      </c>
      <c r="I19" s="36">
        <f t="shared" si="3"/>
        <v>465</v>
      </c>
      <c r="J19" s="36">
        <f>SUM(J18)</f>
        <v>668</v>
      </c>
      <c r="K19" s="302" t="s">
        <v>512</v>
      </c>
    </row>
    <row r="20" spans="1:11" ht="24" customHeight="1" thickTop="1">
      <c r="A20" s="333"/>
    </row>
    <row r="31" spans="1:11">
      <c r="E31" s="13" t="s">
        <v>267</v>
      </c>
    </row>
  </sheetData>
  <mergeCells count="11">
    <mergeCell ref="A8:J8"/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85" firstPageNumber="10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C9900"/>
  </sheetPr>
  <dimension ref="A1:K31"/>
  <sheetViews>
    <sheetView rightToLeft="1" view="pageBreakPreview" zoomScale="80" zoomScaleNormal="60" zoomScaleSheetLayoutView="80" workbookViewId="0">
      <selection activeCell="B18" sqref="B18"/>
    </sheetView>
  </sheetViews>
  <sheetFormatPr defaultRowHeight="20.25"/>
  <cols>
    <col min="1" max="1" width="33.42578125" style="141" customWidth="1"/>
    <col min="2" max="10" width="9.5703125" style="141" customWidth="1"/>
    <col min="11" max="11" width="37.28515625" style="141" customWidth="1"/>
    <col min="12" max="237" width="9.140625" style="141"/>
    <col min="238" max="238" width="23.5703125" style="141" customWidth="1"/>
    <col min="239" max="250" width="10.5703125" style="141" customWidth="1"/>
    <col min="251" max="493" width="9.140625" style="141"/>
    <col min="494" max="494" width="23.5703125" style="141" customWidth="1"/>
    <col min="495" max="506" width="10.5703125" style="141" customWidth="1"/>
    <col min="507" max="749" width="9.140625" style="141"/>
    <col min="750" max="750" width="23.5703125" style="141" customWidth="1"/>
    <col min="751" max="762" width="10.5703125" style="141" customWidth="1"/>
    <col min="763" max="1005" width="9.140625" style="141"/>
    <col min="1006" max="1006" width="23.5703125" style="141" customWidth="1"/>
    <col min="1007" max="1018" width="10.5703125" style="141" customWidth="1"/>
    <col min="1019" max="1261" width="9.140625" style="141"/>
    <col min="1262" max="1262" width="23.5703125" style="141" customWidth="1"/>
    <col min="1263" max="1274" width="10.5703125" style="141" customWidth="1"/>
    <col min="1275" max="1517" width="9.140625" style="141"/>
    <col min="1518" max="1518" width="23.5703125" style="141" customWidth="1"/>
    <col min="1519" max="1530" width="10.5703125" style="141" customWidth="1"/>
    <col min="1531" max="1773" width="9.140625" style="141"/>
    <col min="1774" max="1774" width="23.5703125" style="141" customWidth="1"/>
    <col min="1775" max="1786" width="10.5703125" style="141" customWidth="1"/>
    <col min="1787" max="2029" width="9.140625" style="141"/>
    <col min="2030" max="2030" width="23.5703125" style="141" customWidth="1"/>
    <col min="2031" max="2042" width="10.5703125" style="141" customWidth="1"/>
    <col min="2043" max="2285" width="9.140625" style="141"/>
    <col min="2286" max="2286" width="23.5703125" style="141" customWidth="1"/>
    <col min="2287" max="2298" width="10.5703125" style="141" customWidth="1"/>
    <col min="2299" max="2541" width="9.140625" style="141"/>
    <col min="2542" max="2542" width="23.5703125" style="141" customWidth="1"/>
    <col min="2543" max="2554" width="10.5703125" style="141" customWidth="1"/>
    <col min="2555" max="2797" width="9.140625" style="141"/>
    <col min="2798" max="2798" width="23.5703125" style="141" customWidth="1"/>
    <col min="2799" max="2810" width="10.5703125" style="141" customWidth="1"/>
    <col min="2811" max="3053" width="9.140625" style="141"/>
    <col min="3054" max="3054" width="23.5703125" style="141" customWidth="1"/>
    <col min="3055" max="3066" width="10.5703125" style="141" customWidth="1"/>
    <col min="3067" max="3309" width="9.140625" style="141"/>
    <col min="3310" max="3310" width="23.5703125" style="141" customWidth="1"/>
    <col min="3311" max="3322" width="10.5703125" style="141" customWidth="1"/>
    <col min="3323" max="3565" width="9.140625" style="141"/>
    <col min="3566" max="3566" width="23.5703125" style="141" customWidth="1"/>
    <col min="3567" max="3578" width="10.5703125" style="141" customWidth="1"/>
    <col min="3579" max="3821" width="9.140625" style="141"/>
    <col min="3822" max="3822" width="23.5703125" style="141" customWidth="1"/>
    <col min="3823" max="3834" width="10.5703125" style="141" customWidth="1"/>
    <col min="3835" max="4077" width="9.140625" style="141"/>
    <col min="4078" max="4078" width="23.5703125" style="141" customWidth="1"/>
    <col min="4079" max="4090" width="10.5703125" style="141" customWidth="1"/>
    <col min="4091" max="4333" width="9.140625" style="141"/>
    <col min="4334" max="4334" width="23.5703125" style="141" customWidth="1"/>
    <col min="4335" max="4346" width="10.5703125" style="141" customWidth="1"/>
    <col min="4347" max="4589" width="9.140625" style="141"/>
    <col min="4590" max="4590" width="23.5703125" style="141" customWidth="1"/>
    <col min="4591" max="4602" width="10.5703125" style="141" customWidth="1"/>
    <col min="4603" max="4845" width="9.140625" style="141"/>
    <col min="4846" max="4846" width="23.5703125" style="141" customWidth="1"/>
    <col min="4847" max="4858" width="10.5703125" style="141" customWidth="1"/>
    <col min="4859" max="5101" width="9.140625" style="141"/>
    <col min="5102" max="5102" width="23.5703125" style="141" customWidth="1"/>
    <col min="5103" max="5114" width="10.5703125" style="141" customWidth="1"/>
    <col min="5115" max="5357" width="9.140625" style="141"/>
    <col min="5358" max="5358" width="23.5703125" style="141" customWidth="1"/>
    <col min="5359" max="5370" width="10.5703125" style="141" customWidth="1"/>
    <col min="5371" max="5613" width="9.140625" style="141"/>
    <col min="5614" max="5614" width="23.5703125" style="141" customWidth="1"/>
    <col min="5615" max="5626" width="10.5703125" style="141" customWidth="1"/>
    <col min="5627" max="5869" width="9.140625" style="141"/>
    <col min="5870" max="5870" width="23.5703125" style="141" customWidth="1"/>
    <col min="5871" max="5882" width="10.5703125" style="141" customWidth="1"/>
    <col min="5883" max="6125" width="9.140625" style="141"/>
    <col min="6126" max="6126" width="23.5703125" style="141" customWidth="1"/>
    <col min="6127" max="6138" width="10.5703125" style="141" customWidth="1"/>
    <col min="6139" max="6381" width="9.140625" style="141"/>
    <col min="6382" max="6382" width="23.5703125" style="141" customWidth="1"/>
    <col min="6383" max="6394" width="10.5703125" style="141" customWidth="1"/>
    <col min="6395" max="6637" width="9.140625" style="141"/>
    <col min="6638" max="6638" width="23.5703125" style="141" customWidth="1"/>
    <col min="6639" max="6650" width="10.5703125" style="141" customWidth="1"/>
    <col min="6651" max="6893" width="9.140625" style="141"/>
    <col min="6894" max="6894" width="23.5703125" style="141" customWidth="1"/>
    <col min="6895" max="6906" width="10.5703125" style="141" customWidth="1"/>
    <col min="6907" max="7149" width="9.140625" style="141"/>
    <col min="7150" max="7150" width="23.5703125" style="141" customWidth="1"/>
    <col min="7151" max="7162" width="10.5703125" style="141" customWidth="1"/>
    <col min="7163" max="7405" width="9.140625" style="141"/>
    <col min="7406" max="7406" width="23.5703125" style="141" customWidth="1"/>
    <col min="7407" max="7418" width="10.5703125" style="141" customWidth="1"/>
    <col min="7419" max="7661" width="9.140625" style="141"/>
    <col min="7662" max="7662" width="23.5703125" style="141" customWidth="1"/>
    <col min="7663" max="7674" width="10.5703125" style="141" customWidth="1"/>
    <col min="7675" max="7917" width="9.140625" style="141"/>
    <col min="7918" max="7918" width="23.5703125" style="141" customWidth="1"/>
    <col min="7919" max="7930" width="10.5703125" style="141" customWidth="1"/>
    <col min="7931" max="8173" width="9.140625" style="141"/>
    <col min="8174" max="8174" width="23.5703125" style="141" customWidth="1"/>
    <col min="8175" max="8186" width="10.5703125" style="141" customWidth="1"/>
    <col min="8187" max="8429" width="9.140625" style="141"/>
    <col min="8430" max="8430" width="23.5703125" style="141" customWidth="1"/>
    <col min="8431" max="8442" width="10.5703125" style="141" customWidth="1"/>
    <col min="8443" max="8685" width="9.140625" style="141"/>
    <col min="8686" max="8686" width="23.5703125" style="141" customWidth="1"/>
    <col min="8687" max="8698" width="10.5703125" style="141" customWidth="1"/>
    <col min="8699" max="8941" width="9.140625" style="141"/>
    <col min="8942" max="8942" width="23.5703125" style="141" customWidth="1"/>
    <col min="8943" max="8954" width="10.5703125" style="141" customWidth="1"/>
    <col min="8955" max="9197" width="9.140625" style="141"/>
    <col min="9198" max="9198" width="23.5703125" style="141" customWidth="1"/>
    <col min="9199" max="9210" width="10.5703125" style="141" customWidth="1"/>
    <col min="9211" max="9453" width="9.140625" style="141"/>
    <col min="9454" max="9454" width="23.5703125" style="141" customWidth="1"/>
    <col min="9455" max="9466" width="10.5703125" style="141" customWidth="1"/>
    <col min="9467" max="9709" width="9.140625" style="141"/>
    <col min="9710" max="9710" width="23.5703125" style="141" customWidth="1"/>
    <col min="9711" max="9722" width="10.5703125" style="141" customWidth="1"/>
    <col min="9723" max="9965" width="9.140625" style="141"/>
    <col min="9966" max="9966" width="23.5703125" style="141" customWidth="1"/>
    <col min="9967" max="9978" width="10.5703125" style="141" customWidth="1"/>
    <col min="9979" max="10221" width="9.140625" style="141"/>
    <col min="10222" max="10222" width="23.5703125" style="141" customWidth="1"/>
    <col min="10223" max="10234" width="10.5703125" style="141" customWidth="1"/>
    <col min="10235" max="10477" width="9.140625" style="141"/>
    <col min="10478" max="10478" width="23.5703125" style="141" customWidth="1"/>
    <col min="10479" max="10490" width="10.5703125" style="141" customWidth="1"/>
    <col min="10491" max="10733" width="9.140625" style="141"/>
    <col min="10734" max="10734" width="23.5703125" style="141" customWidth="1"/>
    <col min="10735" max="10746" width="10.5703125" style="141" customWidth="1"/>
    <col min="10747" max="10989" width="9.140625" style="141"/>
    <col min="10990" max="10990" width="23.5703125" style="141" customWidth="1"/>
    <col min="10991" max="11002" width="10.5703125" style="141" customWidth="1"/>
    <col min="11003" max="11245" width="9.140625" style="141"/>
    <col min="11246" max="11246" width="23.5703125" style="141" customWidth="1"/>
    <col min="11247" max="11258" width="10.5703125" style="141" customWidth="1"/>
    <col min="11259" max="11501" width="9.140625" style="141"/>
    <col min="11502" max="11502" width="23.5703125" style="141" customWidth="1"/>
    <col min="11503" max="11514" width="10.5703125" style="141" customWidth="1"/>
    <col min="11515" max="11757" width="9.140625" style="141"/>
    <col min="11758" max="11758" width="23.5703125" style="141" customWidth="1"/>
    <col min="11759" max="11770" width="10.5703125" style="141" customWidth="1"/>
    <col min="11771" max="12013" width="9.140625" style="141"/>
    <col min="12014" max="12014" width="23.5703125" style="141" customWidth="1"/>
    <col min="12015" max="12026" width="10.5703125" style="141" customWidth="1"/>
    <col min="12027" max="12269" width="9.140625" style="141"/>
    <col min="12270" max="12270" width="23.5703125" style="141" customWidth="1"/>
    <col min="12271" max="12282" width="10.5703125" style="141" customWidth="1"/>
    <col min="12283" max="12525" width="9.140625" style="141"/>
    <col min="12526" max="12526" width="23.5703125" style="141" customWidth="1"/>
    <col min="12527" max="12538" width="10.5703125" style="141" customWidth="1"/>
    <col min="12539" max="12781" width="9.140625" style="141"/>
    <col min="12782" max="12782" width="23.5703125" style="141" customWidth="1"/>
    <col min="12783" max="12794" width="10.5703125" style="141" customWidth="1"/>
    <col min="12795" max="13037" width="9.140625" style="141"/>
    <col min="13038" max="13038" width="23.5703125" style="141" customWidth="1"/>
    <col min="13039" max="13050" width="10.5703125" style="141" customWidth="1"/>
    <col min="13051" max="13293" width="9.140625" style="141"/>
    <col min="13294" max="13294" width="23.5703125" style="141" customWidth="1"/>
    <col min="13295" max="13306" width="10.5703125" style="141" customWidth="1"/>
    <col min="13307" max="13549" width="9.140625" style="141"/>
    <col min="13550" max="13550" width="23.5703125" style="141" customWidth="1"/>
    <col min="13551" max="13562" width="10.5703125" style="141" customWidth="1"/>
    <col min="13563" max="13805" width="9.140625" style="141"/>
    <col min="13806" max="13806" width="23.5703125" style="141" customWidth="1"/>
    <col min="13807" max="13818" width="10.5703125" style="141" customWidth="1"/>
    <col min="13819" max="14061" width="9.140625" style="141"/>
    <col min="14062" max="14062" width="23.5703125" style="141" customWidth="1"/>
    <col min="14063" max="14074" width="10.5703125" style="141" customWidth="1"/>
    <col min="14075" max="14317" width="9.140625" style="141"/>
    <col min="14318" max="14318" width="23.5703125" style="141" customWidth="1"/>
    <col min="14319" max="14330" width="10.5703125" style="141" customWidth="1"/>
    <col min="14331" max="14573" width="9.140625" style="141"/>
    <col min="14574" max="14574" width="23.5703125" style="141" customWidth="1"/>
    <col min="14575" max="14586" width="10.5703125" style="141" customWidth="1"/>
    <col min="14587" max="14829" width="9.140625" style="141"/>
    <col min="14830" max="14830" width="23.5703125" style="141" customWidth="1"/>
    <col min="14831" max="14842" width="10.5703125" style="141" customWidth="1"/>
    <col min="14843" max="15085" width="9.140625" style="141"/>
    <col min="15086" max="15086" width="23.5703125" style="141" customWidth="1"/>
    <col min="15087" max="15098" width="10.5703125" style="141" customWidth="1"/>
    <col min="15099" max="15341" width="9.140625" style="141"/>
    <col min="15342" max="15342" width="23.5703125" style="141" customWidth="1"/>
    <col min="15343" max="15354" width="10.5703125" style="141" customWidth="1"/>
    <col min="15355" max="15597" width="9.140625" style="141"/>
    <col min="15598" max="15598" width="23.5703125" style="141" customWidth="1"/>
    <col min="15599" max="15610" width="10.5703125" style="141" customWidth="1"/>
    <col min="15611" max="15853" width="9.140625" style="141"/>
    <col min="15854" max="15854" width="23.5703125" style="141" customWidth="1"/>
    <col min="15855" max="15866" width="10.5703125" style="141" customWidth="1"/>
    <col min="15867" max="16109" width="9.140625" style="141"/>
    <col min="16110" max="16110" width="23.5703125" style="141" customWidth="1"/>
    <col min="16111" max="16122" width="10.5703125" style="141" customWidth="1"/>
    <col min="16123" max="16384" width="9.140625" style="141"/>
  </cols>
  <sheetData>
    <row r="1" spans="1:11" s="117" customFormat="1" ht="18.75" customHeight="1">
      <c r="A1" s="1045" t="s">
        <v>674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</row>
    <row r="2" spans="1:11" s="117" customFormat="1" ht="35.25" customHeight="1">
      <c r="A2" s="1043" t="s">
        <v>695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1" s="82" customFormat="1" ht="17.25" customHeight="1" thickBot="1">
      <c r="A3" s="322" t="s">
        <v>599</v>
      </c>
      <c r="B3" s="323"/>
      <c r="C3" s="323"/>
      <c r="D3" s="323"/>
      <c r="E3" s="323"/>
      <c r="F3" s="323"/>
      <c r="G3" s="323"/>
      <c r="H3" s="323"/>
      <c r="I3" s="323"/>
      <c r="J3" s="323"/>
      <c r="K3" s="324" t="s">
        <v>600</v>
      </c>
    </row>
    <row r="4" spans="1:11" s="3" customFormat="1" ht="16.5" customHeight="1" thickTop="1">
      <c r="A4" s="1044" t="s">
        <v>14</v>
      </c>
      <c r="B4" s="1044" t="s">
        <v>6</v>
      </c>
      <c r="C4" s="1044"/>
      <c r="D4" s="1044"/>
      <c r="E4" s="1044" t="s">
        <v>7</v>
      </c>
      <c r="F4" s="1044"/>
      <c r="G4" s="1044"/>
      <c r="H4" s="1044" t="s">
        <v>234</v>
      </c>
      <c r="I4" s="1044"/>
      <c r="J4" s="1044"/>
      <c r="K4" s="1067" t="s">
        <v>163</v>
      </c>
    </row>
    <row r="5" spans="1:11" s="3" customFormat="1" ht="12" customHeight="1">
      <c r="A5" s="1045"/>
      <c r="B5" s="1045" t="s">
        <v>441</v>
      </c>
      <c r="C5" s="1045"/>
      <c r="D5" s="1045"/>
      <c r="E5" s="1045" t="s">
        <v>127</v>
      </c>
      <c r="F5" s="1045"/>
      <c r="G5" s="1045"/>
      <c r="H5" s="1045" t="s">
        <v>128</v>
      </c>
      <c r="I5" s="1045"/>
      <c r="J5" s="1045"/>
      <c r="K5" s="1068"/>
    </row>
    <row r="6" spans="1:11" s="3" customFormat="1" ht="16.5" customHeight="1">
      <c r="A6" s="1045"/>
      <c r="B6" s="477" t="s">
        <v>235</v>
      </c>
      <c r="C6" s="477" t="s">
        <v>267</v>
      </c>
      <c r="D6" s="467" t="s">
        <v>241</v>
      </c>
      <c r="E6" s="477" t="s">
        <v>235</v>
      </c>
      <c r="F6" s="477" t="s">
        <v>267</v>
      </c>
      <c r="G6" s="467" t="s">
        <v>241</v>
      </c>
      <c r="H6" s="477" t="s">
        <v>235</v>
      </c>
      <c r="I6" s="477" t="s">
        <v>267</v>
      </c>
      <c r="J6" s="467" t="s">
        <v>241</v>
      </c>
      <c r="K6" s="1068"/>
    </row>
    <row r="7" spans="1:11" s="3" customFormat="1" ht="11.25" customHeight="1" thickBot="1">
      <c r="A7" s="1046"/>
      <c r="B7" s="478" t="s">
        <v>238</v>
      </c>
      <c r="C7" s="478" t="s">
        <v>239</v>
      </c>
      <c r="D7" s="478" t="s">
        <v>240</v>
      </c>
      <c r="E7" s="478" t="s">
        <v>238</v>
      </c>
      <c r="F7" s="478" t="s">
        <v>239</v>
      </c>
      <c r="G7" s="478" t="s">
        <v>240</v>
      </c>
      <c r="H7" s="478" t="s">
        <v>238</v>
      </c>
      <c r="I7" s="478" t="s">
        <v>239</v>
      </c>
      <c r="J7" s="478" t="s">
        <v>240</v>
      </c>
      <c r="K7" s="1069"/>
    </row>
    <row r="8" spans="1:11" ht="18.75" customHeight="1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40" t="s">
        <v>164</v>
      </c>
    </row>
    <row r="9" spans="1:11" ht="18.75" customHeight="1">
      <c r="A9" s="396" t="s">
        <v>16</v>
      </c>
      <c r="B9" s="992">
        <v>20</v>
      </c>
      <c r="C9" s="992">
        <v>66</v>
      </c>
      <c r="D9" s="992">
        <v>86</v>
      </c>
      <c r="E9" s="992">
        <v>0</v>
      </c>
      <c r="F9" s="992">
        <v>0</v>
      </c>
      <c r="G9" s="992">
        <v>0</v>
      </c>
      <c r="H9" s="992">
        <f>SUM(E9+B9)</f>
        <v>20</v>
      </c>
      <c r="I9" s="992">
        <f>SUM(F9+C9)</f>
        <v>66</v>
      </c>
      <c r="J9" s="992">
        <f>SUM(G9+D9)</f>
        <v>86</v>
      </c>
      <c r="K9" s="380" t="s">
        <v>142</v>
      </c>
    </row>
    <row r="10" spans="1:11" ht="18.75" customHeight="1">
      <c r="A10" s="380" t="s">
        <v>20</v>
      </c>
      <c r="B10" s="993">
        <v>16</v>
      </c>
      <c r="C10" s="993">
        <v>44</v>
      </c>
      <c r="D10" s="992">
        <v>60</v>
      </c>
      <c r="E10" s="993">
        <v>0</v>
      </c>
      <c r="F10" s="993">
        <v>0</v>
      </c>
      <c r="G10" s="993">
        <v>0</v>
      </c>
      <c r="H10" s="992">
        <f t="shared" ref="H10:H19" si="0">SUM(E10+B10)</f>
        <v>16</v>
      </c>
      <c r="I10" s="992">
        <f t="shared" ref="I10:I19" si="1">SUM(F10+C10)</f>
        <v>44</v>
      </c>
      <c r="J10" s="992">
        <f t="shared" ref="J10:J19" si="2">SUM(G10+D10)</f>
        <v>60</v>
      </c>
      <c r="K10" s="380" t="s">
        <v>147</v>
      </c>
    </row>
    <row r="11" spans="1:11" ht="19.5" customHeight="1">
      <c r="A11" s="380" t="s">
        <v>24</v>
      </c>
      <c r="B11" s="993">
        <v>19</v>
      </c>
      <c r="C11" s="993">
        <v>37</v>
      </c>
      <c r="D11" s="992">
        <v>56</v>
      </c>
      <c r="E11" s="993">
        <v>0</v>
      </c>
      <c r="F11" s="993">
        <v>0</v>
      </c>
      <c r="G11" s="993">
        <v>0</v>
      </c>
      <c r="H11" s="992">
        <f t="shared" si="0"/>
        <v>19</v>
      </c>
      <c r="I11" s="992">
        <f t="shared" si="1"/>
        <v>37</v>
      </c>
      <c r="J11" s="992">
        <f t="shared" si="2"/>
        <v>56</v>
      </c>
      <c r="K11" s="380" t="s">
        <v>166</v>
      </c>
    </row>
    <row r="12" spans="1:11" ht="22.5" customHeight="1">
      <c r="A12" s="396" t="s">
        <v>72</v>
      </c>
      <c r="B12" s="992">
        <v>69</v>
      </c>
      <c r="C12" s="992">
        <v>59</v>
      </c>
      <c r="D12" s="992">
        <v>128</v>
      </c>
      <c r="E12" s="992">
        <v>0</v>
      </c>
      <c r="F12" s="992">
        <v>0</v>
      </c>
      <c r="G12" s="992">
        <v>0</v>
      </c>
      <c r="H12" s="992">
        <f t="shared" si="0"/>
        <v>69</v>
      </c>
      <c r="I12" s="992">
        <f t="shared" si="1"/>
        <v>59</v>
      </c>
      <c r="J12" s="992">
        <f t="shared" si="2"/>
        <v>128</v>
      </c>
      <c r="K12" s="380" t="s">
        <v>154</v>
      </c>
    </row>
    <row r="13" spans="1:11" ht="17.25" customHeight="1">
      <c r="A13" s="380" t="s">
        <v>517</v>
      </c>
      <c r="B13" s="993">
        <v>189</v>
      </c>
      <c r="C13" s="993">
        <v>127</v>
      </c>
      <c r="D13" s="992">
        <v>316</v>
      </c>
      <c r="E13" s="993">
        <v>0</v>
      </c>
      <c r="F13" s="993">
        <v>0</v>
      </c>
      <c r="G13" s="993">
        <v>0</v>
      </c>
      <c r="H13" s="992">
        <f t="shared" si="0"/>
        <v>189</v>
      </c>
      <c r="I13" s="992">
        <f t="shared" si="1"/>
        <v>127</v>
      </c>
      <c r="J13" s="992">
        <f t="shared" si="2"/>
        <v>316</v>
      </c>
      <c r="K13" s="380" t="s">
        <v>518</v>
      </c>
    </row>
    <row r="14" spans="1:11" ht="17.25" customHeight="1">
      <c r="A14" s="380" t="s">
        <v>72</v>
      </c>
      <c r="B14" s="993">
        <v>0</v>
      </c>
      <c r="C14" s="993">
        <v>522</v>
      </c>
      <c r="D14" s="992">
        <v>522</v>
      </c>
      <c r="E14" s="993">
        <v>0</v>
      </c>
      <c r="F14" s="993">
        <v>1</v>
      </c>
      <c r="G14" s="993">
        <v>1</v>
      </c>
      <c r="H14" s="992">
        <v>0</v>
      </c>
      <c r="I14" s="992">
        <v>0</v>
      </c>
      <c r="J14" s="992">
        <v>0</v>
      </c>
      <c r="K14" s="380" t="s">
        <v>154</v>
      </c>
    </row>
    <row r="15" spans="1:11" ht="18.75" customHeight="1">
      <c r="A15" s="380" t="s">
        <v>25</v>
      </c>
      <c r="B15" s="993">
        <v>249</v>
      </c>
      <c r="C15" s="993">
        <v>264</v>
      </c>
      <c r="D15" s="992">
        <v>513</v>
      </c>
      <c r="E15" s="993">
        <v>2</v>
      </c>
      <c r="F15" s="993">
        <v>1</v>
      </c>
      <c r="G15" s="993">
        <v>3</v>
      </c>
      <c r="H15" s="992">
        <f t="shared" si="0"/>
        <v>251</v>
      </c>
      <c r="I15" s="992">
        <f t="shared" si="1"/>
        <v>265</v>
      </c>
      <c r="J15" s="992">
        <f t="shared" si="2"/>
        <v>516</v>
      </c>
      <c r="K15" s="380" t="s">
        <v>274</v>
      </c>
    </row>
    <row r="16" spans="1:11" ht="19.5" customHeight="1">
      <c r="A16" s="396" t="s">
        <v>275</v>
      </c>
      <c r="B16" s="992">
        <v>138</v>
      </c>
      <c r="C16" s="992">
        <v>55</v>
      </c>
      <c r="D16" s="992">
        <v>193</v>
      </c>
      <c r="E16" s="992">
        <v>0</v>
      </c>
      <c r="F16" s="992">
        <v>0</v>
      </c>
      <c r="G16" s="992">
        <v>0</v>
      </c>
      <c r="H16" s="992">
        <f t="shared" si="0"/>
        <v>138</v>
      </c>
      <c r="I16" s="992">
        <f t="shared" si="1"/>
        <v>55</v>
      </c>
      <c r="J16" s="992">
        <f t="shared" si="2"/>
        <v>193</v>
      </c>
      <c r="K16" s="380" t="s">
        <v>155</v>
      </c>
    </row>
    <row r="17" spans="1:11" ht="19.5" customHeight="1">
      <c r="A17" s="380" t="s">
        <v>28</v>
      </c>
      <c r="B17" s="993">
        <v>108</v>
      </c>
      <c r="C17" s="993">
        <v>181</v>
      </c>
      <c r="D17" s="992">
        <v>289</v>
      </c>
      <c r="E17" s="993">
        <v>0</v>
      </c>
      <c r="F17" s="993">
        <v>0</v>
      </c>
      <c r="G17" s="993">
        <v>0</v>
      </c>
      <c r="H17" s="992">
        <f t="shared" si="0"/>
        <v>108</v>
      </c>
      <c r="I17" s="992">
        <f t="shared" si="1"/>
        <v>181</v>
      </c>
      <c r="J17" s="992">
        <f t="shared" si="2"/>
        <v>289</v>
      </c>
      <c r="K17" s="380" t="s">
        <v>645</v>
      </c>
    </row>
    <row r="18" spans="1:11" ht="19.5" customHeight="1">
      <c r="A18" s="380" t="s">
        <v>64</v>
      </c>
      <c r="B18" s="992">
        <v>283</v>
      </c>
      <c r="C18" s="992">
        <v>284</v>
      </c>
      <c r="D18" s="992">
        <v>567</v>
      </c>
      <c r="E18" s="993">
        <v>0</v>
      </c>
      <c r="F18" s="993">
        <v>0</v>
      </c>
      <c r="G18" s="993">
        <v>0</v>
      </c>
      <c r="H18" s="993">
        <f t="shared" si="0"/>
        <v>283</v>
      </c>
      <c r="I18" s="993">
        <f t="shared" si="1"/>
        <v>284</v>
      </c>
      <c r="J18" s="993">
        <f t="shared" si="2"/>
        <v>567</v>
      </c>
      <c r="K18" s="380" t="s">
        <v>169</v>
      </c>
    </row>
    <row r="19" spans="1:11" ht="21" customHeight="1">
      <c r="A19" s="34" t="s">
        <v>11</v>
      </c>
      <c r="B19" s="993">
        <f t="shared" ref="B19:G19" si="3">SUM(B9:B18)</f>
        <v>1091</v>
      </c>
      <c r="C19" s="993">
        <f t="shared" si="3"/>
        <v>1639</v>
      </c>
      <c r="D19" s="993">
        <f t="shared" si="3"/>
        <v>2730</v>
      </c>
      <c r="E19" s="993">
        <f t="shared" si="3"/>
        <v>2</v>
      </c>
      <c r="F19" s="993">
        <f t="shared" si="3"/>
        <v>2</v>
      </c>
      <c r="G19" s="993">
        <f t="shared" si="3"/>
        <v>4</v>
      </c>
      <c r="H19" s="993">
        <f t="shared" si="0"/>
        <v>1093</v>
      </c>
      <c r="I19" s="993">
        <f t="shared" si="1"/>
        <v>1641</v>
      </c>
      <c r="J19" s="993">
        <f t="shared" si="2"/>
        <v>2734</v>
      </c>
      <c r="K19" s="380" t="s">
        <v>161</v>
      </c>
    </row>
    <row r="20" spans="1:11" ht="18" customHeight="1">
      <c r="A20" s="396" t="s">
        <v>12</v>
      </c>
      <c r="B20" s="992"/>
      <c r="C20" s="992"/>
      <c r="D20" s="992"/>
      <c r="E20" s="992"/>
      <c r="F20" s="992"/>
      <c r="G20" s="992"/>
      <c r="H20" s="992"/>
      <c r="I20" s="992"/>
      <c r="J20" s="992"/>
      <c r="K20" s="380" t="s">
        <v>170</v>
      </c>
    </row>
    <row r="21" spans="1:11" ht="18" customHeight="1">
      <c r="A21" s="396" t="s">
        <v>20</v>
      </c>
      <c r="B21" s="992">
        <v>73</v>
      </c>
      <c r="C21" s="992">
        <v>51</v>
      </c>
      <c r="D21" s="992">
        <v>124</v>
      </c>
      <c r="E21" s="992">
        <v>0</v>
      </c>
      <c r="F21" s="992">
        <v>0</v>
      </c>
      <c r="G21" s="992">
        <v>0</v>
      </c>
      <c r="H21" s="992">
        <f>SUM(E21,B21)</f>
        <v>73</v>
      </c>
      <c r="I21" s="992">
        <f>SUM(F21,C21)</f>
        <v>51</v>
      </c>
      <c r="J21" s="992">
        <f>SUM(G21,D21)</f>
        <v>124</v>
      </c>
      <c r="K21" s="380" t="s">
        <v>147</v>
      </c>
    </row>
    <row r="22" spans="1:11" ht="22.5" customHeight="1">
      <c r="A22" s="380" t="s">
        <v>24</v>
      </c>
      <c r="B22" s="993">
        <v>74</v>
      </c>
      <c r="C22" s="993">
        <v>72</v>
      </c>
      <c r="D22" s="992">
        <v>146</v>
      </c>
      <c r="E22" s="993">
        <v>0</v>
      </c>
      <c r="F22" s="993">
        <v>0</v>
      </c>
      <c r="G22" s="993">
        <v>0</v>
      </c>
      <c r="H22" s="992">
        <f t="shared" ref="H22:H29" si="4">SUM(E22,B22)</f>
        <v>74</v>
      </c>
      <c r="I22" s="992">
        <f t="shared" ref="I22:I29" si="5">SUM(F22,C22)</f>
        <v>72</v>
      </c>
      <c r="J22" s="992">
        <f t="shared" ref="J22:J29" si="6">SUM(G22,D22)</f>
        <v>146</v>
      </c>
      <c r="K22" s="380" t="s">
        <v>166</v>
      </c>
    </row>
    <row r="23" spans="1:11" ht="22.5" customHeight="1">
      <c r="A23" s="144" t="s">
        <v>517</v>
      </c>
      <c r="B23" s="993">
        <v>53</v>
      </c>
      <c r="C23" s="993">
        <v>17</v>
      </c>
      <c r="D23" s="992">
        <v>70</v>
      </c>
      <c r="E23" s="993">
        <v>0</v>
      </c>
      <c r="F23" s="993">
        <v>0</v>
      </c>
      <c r="G23" s="993">
        <v>0</v>
      </c>
      <c r="H23" s="992">
        <f t="shared" ref="H23:J24" si="7">SUM(E23,B23)</f>
        <v>53</v>
      </c>
      <c r="I23" s="992">
        <f t="shared" si="7"/>
        <v>17</v>
      </c>
      <c r="J23" s="992">
        <f t="shared" si="7"/>
        <v>70</v>
      </c>
      <c r="K23" s="380" t="s">
        <v>518</v>
      </c>
    </row>
    <row r="24" spans="1:11" ht="22.5" customHeight="1">
      <c r="A24" s="380" t="s">
        <v>72</v>
      </c>
      <c r="B24" s="993">
        <v>0</v>
      </c>
      <c r="C24" s="993">
        <v>193</v>
      </c>
      <c r="D24" s="992">
        <v>193</v>
      </c>
      <c r="E24" s="993">
        <v>0</v>
      </c>
      <c r="F24" s="993">
        <v>0</v>
      </c>
      <c r="G24" s="993">
        <v>0</v>
      </c>
      <c r="H24" s="992">
        <f t="shared" si="7"/>
        <v>0</v>
      </c>
      <c r="I24" s="992">
        <f t="shared" si="7"/>
        <v>193</v>
      </c>
      <c r="J24" s="992">
        <f t="shared" si="7"/>
        <v>193</v>
      </c>
      <c r="K24" s="380" t="s">
        <v>154</v>
      </c>
    </row>
    <row r="25" spans="1:11" ht="19.5" customHeight="1">
      <c r="A25" s="380" t="s">
        <v>25</v>
      </c>
      <c r="B25" s="993">
        <v>88</v>
      </c>
      <c r="C25" s="993">
        <v>90</v>
      </c>
      <c r="D25" s="992">
        <v>178</v>
      </c>
      <c r="E25" s="993">
        <v>0</v>
      </c>
      <c r="F25" s="993">
        <v>0</v>
      </c>
      <c r="G25" s="993">
        <v>0</v>
      </c>
      <c r="H25" s="992">
        <f t="shared" si="4"/>
        <v>88</v>
      </c>
      <c r="I25" s="992">
        <f t="shared" si="5"/>
        <v>90</v>
      </c>
      <c r="J25" s="992">
        <f t="shared" si="6"/>
        <v>178</v>
      </c>
      <c r="K25" s="380" t="s">
        <v>274</v>
      </c>
    </row>
    <row r="26" spans="1:11" ht="22.5" customHeight="1">
      <c r="A26" s="380" t="s">
        <v>27</v>
      </c>
      <c r="B26" s="993">
        <v>118</v>
      </c>
      <c r="C26" s="993">
        <v>48</v>
      </c>
      <c r="D26" s="992">
        <v>166</v>
      </c>
      <c r="E26" s="993">
        <v>0</v>
      </c>
      <c r="F26" s="993">
        <v>0</v>
      </c>
      <c r="G26" s="993">
        <v>0</v>
      </c>
      <c r="H26" s="992">
        <f t="shared" si="4"/>
        <v>118</v>
      </c>
      <c r="I26" s="992">
        <f t="shared" si="5"/>
        <v>48</v>
      </c>
      <c r="J26" s="992">
        <f t="shared" si="6"/>
        <v>166</v>
      </c>
      <c r="K26" s="380" t="s">
        <v>155</v>
      </c>
    </row>
    <row r="27" spans="1:11" ht="22.5" customHeight="1">
      <c r="A27" s="380" t="s">
        <v>28</v>
      </c>
      <c r="B27" s="993">
        <v>138</v>
      </c>
      <c r="C27" s="993">
        <v>87</v>
      </c>
      <c r="D27" s="992">
        <v>225</v>
      </c>
      <c r="E27" s="993">
        <v>0</v>
      </c>
      <c r="F27" s="993">
        <v>0</v>
      </c>
      <c r="G27" s="993">
        <v>0</v>
      </c>
      <c r="H27" s="992">
        <f t="shared" si="4"/>
        <v>138</v>
      </c>
      <c r="I27" s="992">
        <f t="shared" si="5"/>
        <v>87</v>
      </c>
      <c r="J27" s="992">
        <f t="shared" si="6"/>
        <v>225</v>
      </c>
      <c r="K27" s="380" t="s">
        <v>645</v>
      </c>
    </row>
    <row r="28" spans="1:11" ht="20.25" customHeight="1">
      <c r="A28" s="380" t="s">
        <v>64</v>
      </c>
      <c r="B28" s="993">
        <v>98</v>
      </c>
      <c r="C28" s="993">
        <v>35</v>
      </c>
      <c r="D28" s="992">
        <v>133</v>
      </c>
      <c r="E28" s="993">
        <v>0</v>
      </c>
      <c r="F28" s="993">
        <v>0</v>
      </c>
      <c r="G28" s="993">
        <v>0</v>
      </c>
      <c r="H28" s="992">
        <f t="shared" si="4"/>
        <v>98</v>
      </c>
      <c r="I28" s="992">
        <f t="shared" si="5"/>
        <v>35</v>
      </c>
      <c r="J28" s="992">
        <f t="shared" si="6"/>
        <v>133</v>
      </c>
      <c r="K28" s="380" t="s">
        <v>169</v>
      </c>
    </row>
    <row r="29" spans="1:11" ht="18" customHeight="1" thickBot="1">
      <c r="A29" s="70" t="s">
        <v>13</v>
      </c>
      <c r="B29" s="500">
        <f t="shared" ref="B29:G29" si="8">SUM(B21:B28)</f>
        <v>642</v>
      </c>
      <c r="C29" s="500">
        <f t="shared" si="8"/>
        <v>593</v>
      </c>
      <c r="D29" s="500">
        <f t="shared" si="8"/>
        <v>1235</v>
      </c>
      <c r="E29" s="500">
        <f t="shared" si="8"/>
        <v>0</v>
      </c>
      <c r="F29" s="500">
        <f t="shared" si="8"/>
        <v>0</v>
      </c>
      <c r="G29" s="500">
        <f t="shared" si="8"/>
        <v>0</v>
      </c>
      <c r="H29" s="490">
        <f t="shared" si="4"/>
        <v>642</v>
      </c>
      <c r="I29" s="490">
        <f t="shared" si="5"/>
        <v>593</v>
      </c>
      <c r="J29" s="490">
        <f t="shared" si="6"/>
        <v>1235</v>
      </c>
      <c r="K29" s="67" t="s">
        <v>171</v>
      </c>
    </row>
    <row r="30" spans="1:11" ht="18" customHeight="1" thickBot="1">
      <c r="A30" s="25" t="s">
        <v>78</v>
      </c>
      <c r="B30" s="480">
        <f t="shared" ref="B30:J30" si="9">SUM(B29,B19)</f>
        <v>1733</v>
      </c>
      <c r="C30" s="480">
        <f t="shared" si="9"/>
        <v>2232</v>
      </c>
      <c r="D30" s="480">
        <f t="shared" si="9"/>
        <v>3965</v>
      </c>
      <c r="E30" s="480">
        <f t="shared" si="9"/>
        <v>2</v>
      </c>
      <c r="F30" s="480">
        <f t="shared" si="9"/>
        <v>2</v>
      </c>
      <c r="G30" s="480">
        <f t="shared" si="9"/>
        <v>4</v>
      </c>
      <c r="H30" s="480">
        <f t="shared" si="9"/>
        <v>1735</v>
      </c>
      <c r="I30" s="480">
        <f t="shared" si="9"/>
        <v>2234</v>
      </c>
      <c r="J30" s="480">
        <f t="shared" si="9"/>
        <v>3969</v>
      </c>
      <c r="K30" s="68" t="s">
        <v>512</v>
      </c>
    </row>
    <row r="31" spans="1:11" ht="21" thickTop="1"/>
  </sheetData>
  <mergeCells count="10">
    <mergeCell ref="A1:K1"/>
    <mergeCell ref="A2:K2"/>
    <mergeCell ref="A4:A7"/>
    <mergeCell ref="B4:D4"/>
    <mergeCell ref="E4:G4"/>
    <mergeCell ref="H4:J4"/>
    <mergeCell ref="K4:K7"/>
    <mergeCell ref="B5:D5"/>
    <mergeCell ref="E5:G5"/>
    <mergeCell ref="H5:J5"/>
  </mergeCells>
  <printOptions horizontalCentered="1"/>
  <pageMargins left="0.511811023622047" right="0.511811023622047" top="0.98425196850393704" bottom="0.98425196850393704" header="0.98425196850393704" footer="0.74803149606299202"/>
  <pageSetup paperSize="9" scale="80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75</vt:i4>
      </vt:variant>
      <vt:variant>
        <vt:lpstr>Named Ranges</vt:lpstr>
      </vt:variant>
      <vt:variant>
        <vt:i4>69</vt:i4>
      </vt:variant>
    </vt:vector>
  </HeadingPairs>
  <TitlesOfParts>
    <vt:vector size="144" baseType="lpstr">
      <vt:lpstr>اولية </vt:lpstr>
      <vt:lpstr>المؤشرات  (3)</vt:lpstr>
      <vt:lpstr>المؤشرات </vt:lpstr>
      <vt:lpstr>تجميعي22</vt:lpstr>
      <vt:lpstr>ك. بغ</vt:lpstr>
      <vt:lpstr>ك-مستنصرية</vt:lpstr>
      <vt:lpstr>ك-تكنو</vt:lpstr>
      <vt:lpstr>ك-نهرين</vt:lpstr>
      <vt:lpstr>ك-عراقية (2)</vt:lpstr>
      <vt:lpstr>الموصل</vt:lpstr>
      <vt:lpstr>نينوى</vt:lpstr>
      <vt:lpstr>حمدانية ك</vt:lpstr>
      <vt:lpstr>تلعفر ك</vt:lpstr>
      <vt:lpstr>ك-البصرة</vt:lpstr>
      <vt:lpstr>البصرة للنفط والغاز</vt:lpstr>
      <vt:lpstr>ك-كوفة</vt:lpstr>
      <vt:lpstr>جابر بن حيان</vt:lpstr>
      <vt:lpstr>ك-تكريت</vt:lpstr>
      <vt:lpstr>ك سامراء</vt:lpstr>
      <vt:lpstr>ك-قادسية (2)</vt:lpstr>
      <vt:lpstr>ك-انبار (2)</vt:lpstr>
      <vt:lpstr>الفلوجة ك </vt:lpstr>
      <vt:lpstr>ك-بابل (2)</vt:lpstr>
      <vt:lpstr>ك قاسم الخضراء (2)</vt:lpstr>
      <vt:lpstr>ك-ديالى</vt:lpstr>
      <vt:lpstr>ك-كربلاء</vt:lpstr>
      <vt:lpstr>ك-ذي قار</vt:lpstr>
      <vt:lpstr>ك سومر الرفاعي</vt:lpstr>
      <vt:lpstr>ك-كركوك</vt:lpstr>
      <vt:lpstr>ك-واسط</vt:lpstr>
      <vt:lpstr>ك-ميسان</vt:lpstr>
      <vt:lpstr>ك-المثنى</vt:lpstr>
      <vt:lpstr>تكنلوجيا ك</vt:lpstr>
      <vt:lpstr>الشمالية</vt:lpstr>
      <vt:lpstr>الوسطى </vt:lpstr>
      <vt:lpstr>فرات الاوسط</vt:lpstr>
      <vt:lpstr> تقنيةالجنوبية </vt:lpstr>
      <vt:lpstr>ك-اهلية</vt:lpstr>
      <vt:lpstr>العليا</vt:lpstr>
      <vt:lpstr>مؤشرات نغم</vt:lpstr>
      <vt:lpstr>تجميعي</vt:lpstr>
      <vt:lpstr>جنسية</vt:lpstr>
      <vt:lpstr>ك-بغداد</vt:lpstr>
      <vt:lpstr>ك-المستنصرية </vt:lpstr>
      <vt:lpstr>ك-التكنولوجية </vt:lpstr>
      <vt:lpstr>ك-النهرين </vt:lpstr>
      <vt:lpstr>ك-العراقية </vt:lpstr>
      <vt:lpstr>المجلس 1</vt:lpstr>
      <vt:lpstr>الهيئة العراقية ك</vt:lpstr>
      <vt:lpstr>ك-الموصل </vt:lpstr>
      <vt:lpstr>نينوى ك</vt:lpstr>
      <vt:lpstr>ك البصرة</vt:lpstr>
      <vt:lpstr>ك-الكوفة </vt:lpstr>
      <vt:lpstr>ك-تكريت </vt:lpstr>
      <vt:lpstr>ك_سامراء</vt:lpstr>
      <vt:lpstr>ك-القادسية</vt:lpstr>
      <vt:lpstr>ك-الانبار </vt:lpstr>
      <vt:lpstr>فلوجة ك</vt:lpstr>
      <vt:lpstr>بابل ك</vt:lpstr>
      <vt:lpstr>القاسم الخضراء ك</vt:lpstr>
      <vt:lpstr>ديالى ك</vt:lpstr>
      <vt:lpstr>كربلاء ك</vt:lpstr>
      <vt:lpstr>ذي قارك</vt:lpstr>
      <vt:lpstr>سومر ك</vt:lpstr>
      <vt:lpstr>واسط ك</vt:lpstr>
      <vt:lpstr>ك - كركوك</vt:lpstr>
      <vt:lpstr>ك-ميسان (2)</vt:lpstr>
      <vt:lpstr>ك-المثنى </vt:lpstr>
      <vt:lpstr>ك تقنية شمالية</vt:lpstr>
      <vt:lpstr>ك تقنية وسطى</vt:lpstr>
      <vt:lpstr>ك تقنية فرات اوسط</vt:lpstr>
      <vt:lpstr>ك تقنية جنوبية</vt:lpstr>
      <vt:lpstr>Sheet1</vt:lpstr>
      <vt:lpstr>Sheet2</vt:lpstr>
      <vt:lpstr>Sheet3</vt:lpstr>
      <vt:lpstr>' تقنيةالجنوبية '!Print_Area</vt:lpstr>
      <vt:lpstr>'البصرة للنفط والغاز'!Print_Area</vt:lpstr>
      <vt:lpstr>الشمالية!Print_Area</vt:lpstr>
      <vt:lpstr>'الفلوجة ك '!Print_Area</vt:lpstr>
      <vt:lpstr>'القاسم الخضراء ك'!Print_Area</vt:lpstr>
      <vt:lpstr>'المجلس 1'!Print_Area</vt:lpstr>
      <vt:lpstr>الموصل!Print_Area</vt:lpstr>
      <vt:lpstr>'المؤشرات '!Print_Area</vt:lpstr>
      <vt:lpstr>'المؤشرات  (3)'!Print_Area</vt:lpstr>
      <vt:lpstr>'الهيئة العراقية ك'!Print_Area</vt:lpstr>
      <vt:lpstr>'الوسطى '!Print_Area</vt:lpstr>
      <vt:lpstr>تجميعي!Print_Area</vt:lpstr>
      <vt:lpstr>تجميعي22!Print_Area</vt:lpstr>
      <vt:lpstr>'تكنلوجيا ك'!Print_Area</vt:lpstr>
      <vt:lpstr>'تلعفر ك'!Print_Area</vt:lpstr>
      <vt:lpstr>'جابر بن حيان'!Print_Area</vt:lpstr>
      <vt:lpstr>جنسية!Print_Area</vt:lpstr>
      <vt:lpstr>'حمدانية ك'!Print_Area</vt:lpstr>
      <vt:lpstr>'ديالى ك'!Print_Area</vt:lpstr>
      <vt:lpstr>'ذي قارك'!Print_Area</vt:lpstr>
      <vt:lpstr>'سومر ك'!Print_Area</vt:lpstr>
      <vt:lpstr>'فرات الاوسط'!Print_Area</vt:lpstr>
      <vt:lpstr>'فلوجة ك'!Print_Area</vt:lpstr>
      <vt:lpstr>'ك-الانبار '!Print_Area</vt:lpstr>
      <vt:lpstr>'ك-البصرة'!Print_Area</vt:lpstr>
      <vt:lpstr>'ك-التكنولوجية '!Print_Area</vt:lpstr>
      <vt:lpstr>'ك-العراقية '!Print_Area</vt:lpstr>
      <vt:lpstr>'ك-القادسية'!Print_Area</vt:lpstr>
      <vt:lpstr>'ك-الكوفة '!Print_Area</vt:lpstr>
      <vt:lpstr>'ك-المثنى'!Print_Area</vt:lpstr>
      <vt:lpstr>'ك-المثنى '!Print_Area</vt:lpstr>
      <vt:lpstr>'ك-المستنصرية '!Print_Area</vt:lpstr>
      <vt:lpstr>'ك-الموصل '!Print_Area</vt:lpstr>
      <vt:lpstr>'ك-النهرين '!Print_Area</vt:lpstr>
      <vt:lpstr>'ك-انبار (2)'!Print_Area</vt:lpstr>
      <vt:lpstr>'ك-اهلية'!Print_Area</vt:lpstr>
      <vt:lpstr>'ك-بابل (2)'!Print_Area</vt:lpstr>
      <vt:lpstr>'ك-بغداد'!Print_Area</vt:lpstr>
      <vt:lpstr>'ك-تكريت'!Print_Area</vt:lpstr>
      <vt:lpstr>'ك-تكريت '!Print_Area</vt:lpstr>
      <vt:lpstr>'ك-تكنو'!Print_Area</vt:lpstr>
      <vt:lpstr>'ك-ديالى'!Print_Area</vt:lpstr>
      <vt:lpstr>'ك-ذي قار'!Print_Area</vt:lpstr>
      <vt:lpstr>'ك-عراقية (2)'!Print_Area</vt:lpstr>
      <vt:lpstr>'ك-قادسية (2)'!Print_Area</vt:lpstr>
      <vt:lpstr>'ك-كربلاء'!Print_Area</vt:lpstr>
      <vt:lpstr>'ك-كركوك'!Print_Area</vt:lpstr>
      <vt:lpstr>'ك-كوفة'!Print_Area</vt:lpstr>
      <vt:lpstr>'ك-مستنصرية'!Print_Area</vt:lpstr>
      <vt:lpstr>'ك-ميسان'!Print_Area</vt:lpstr>
      <vt:lpstr>'ك-ميسان (2)'!Print_Area</vt:lpstr>
      <vt:lpstr>'ك-نهرين'!Print_Area</vt:lpstr>
      <vt:lpstr>'ك-واسط'!Print_Area</vt:lpstr>
      <vt:lpstr>'ك - كركوك'!Print_Area</vt:lpstr>
      <vt:lpstr>'ك البصرة'!Print_Area</vt:lpstr>
      <vt:lpstr>'ك تقنية جنوبية'!Print_Area</vt:lpstr>
      <vt:lpstr>'ك تقنية شمالية'!Print_Area</vt:lpstr>
      <vt:lpstr>'ك تقنية فرات اوسط'!Print_Area</vt:lpstr>
      <vt:lpstr>'ك تقنية وسطى'!Print_Area</vt:lpstr>
      <vt:lpstr>'ك سامراء'!Print_Area</vt:lpstr>
      <vt:lpstr>'ك سومر الرفاعي'!Print_Area</vt:lpstr>
      <vt:lpstr>'ك قاسم الخضراء (2)'!Print_Area</vt:lpstr>
      <vt:lpstr>'ك. بغ'!Print_Area</vt:lpstr>
      <vt:lpstr>ك_سامراء!Print_Area</vt:lpstr>
      <vt:lpstr>'كربلاء ك'!Print_Area</vt:lpstr>
      <vt:lpstr>'مؤشرات نغم'!Print_Area</vt:lpstr>
      <vt:lpstr>نينوى!Print_Area</vt:lpstr>
      <vt:lpstr>'نينوى ك'!Print_Area</vt:lpstr>
      <vt:lpstr>'واسط ك'!Print_Area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Nagim Mohammed</cp:lastModifiedBy>
  <cp:lastPrinted>2020-08-24T04:32:29Z</cp:lastPrinted>
  <dcterms:created xsi:type="dcterms:W3CDTF">1996-10-14T23:33:28Z</dcterms:created>
  <dcterms:modified xsi:type="dcterms:W3CDTF">2020-08-24T04:32:37Z</dcterms:modified>
</cp:coreProperties>
</file>